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quirements" sheetId="1" r:id="rId1"/>
    <sheet name="Referenced Clauses" sheetId="2" r:id="rId2"/>
    <sheet name="Coverage" sheetId="3" r:id="rId3"/>
    <sheet name="Key Dates" sheetId="4" r:id="rId5"/>
    <sheet name="Evaluation Criteria" sheetId="5" r:id="rId6"/>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14213D"/>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xf>
    <xf numFmtId="0" fontId="0" fillId="0" borderId="0" xfId="0" applyAlignment="1">
      <alignment vertical="top" wrapText="1"/>
    </xf>
    <xf numFmtId="0" fontId="1" fillId="2" borderId="0" xfId="0" applyFont="1" applyFill="1" applyAlignment="1">
      <alignment vertical="center"/>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worksheet" Target="worksheets/sheet4.xml"/><Relationship Id="rId6" Type="http://schemas.openxmlformats.org/officeDocument/2006/relationships/worksheet" Target="worksheets/sheet5.xml"/></Relationships>
</file>

<file path=xl/worksheets/sheet1.xml><?xml version="1.0" encoding="utf-8"?>
<worksheet xmlns="http://schemas.openxmlformats.org/spreadsheetml/2006/main">
  <dimension ref="A1:M579"/>
  <sheetViews>
    <sheetView workbookViewId="0">
      <pane ySplit="1" topLeftCell="A2" activePane="bottomLeft" state="frozen"/>
    </sheetView>
  </sheetViews>
  <sheetFormatPr defaultRowHeight="15"/>
  <cols>
    <col min="1" max="1" width="9" customWidth="1"/>
    <col min="2" max="2" width="14" customWidth="1"/>
    <col min="3" max="3" width="8" customWidth="1"/>
    <col min="4" max="4" width="7" customWidth="1"/>
    <col min="5" max="5" width="78" customWidth="1"/>
    <col min="6" max="6" width="12" customWidth="1"/>
    <col min="7" max="7" width="9" customWidth="1"/>
    <col min="8" max="8" width="12" customWidth="1"/>
    <col min="9" max="9" width="46" customWidth="1"/>
    <col min="10" max="10" width="22" customWidth="1"/>
    <col min="11" max="11" width="14" customWidth="1"/>
    <col min="12" max="12" width="14" customWidth="1"/>
    <col min="13" max="13" width="40" customWidth="1"/>
  </cols>
  <sheetData>
    <row r="1">
      <c r="A1" s="3" t="inlineStr">
        <is>
          <t>Req ID</t>
        </is>
      </c>
      <c r="B1" s="3" t="inlineStr">
        <is>
          <t>Section</t>
        </is>
      </c>
      <c r="C1" s="3" t="inlineStr">
        <is>
          <t>Kind</t>
        </is>
      </c>
      <c r="D1" s="3" t="inlineStr">
        <is>
          <t>Page</t>
        </is>
      </c>
      <c r="E1" s="3" t="inlineStr">
        <is>
          <t>Verbatim Text</t>
        </is>
      </c>
      <c r="F1" s="3" t="inlineStr">
        <is>
          <t>Modal</t>
        </is>
      </c>
      <c r="G1" s="3" t="inlineStr">
        <is>
          <t>Binding</t>
        </is>
      </c>
      <c r="H1" s="3" t="inlineStr">
        <is>
          <t>Confidence</t>
        </is>
      </c>
      <c r="I1" s="3" t="inlineStr">
        <is>
          <t>Consequence</t>
        </is>
      </c>
      <c r="J1" s="3" t="inlineStr">
        <is>
          <t>Maps To</t>
        </is>
      </c>
      <c r="K1" s="3" t="inlineStr">
        <is>
          <t>Owner</t>
        </is>
      </c>
      <c r="L1" s="3" t="inlineStr">
        <is>
          <t>Status</t>
        </is>
      </c>
      <c r="M1" s="3" t="inlineStr">
        <is>
          <t>Notes</t>
        </is>
      </c>
    </row>
    <row r="2">
      <c r="A2" s="1" t="inlineStr">
        <is>
          <t xml:space="preserve">R-001</t>
        </is>
      </c>
      <c r="B2" s="1" t="inlineStr">
        <is>
          <t xml:space="preserve">UNSECTIONED</t>
        </is>
      </c>
      <c r="C2" s="1"/>
      <c r="D2" s="1">
        <v>4</v>
      </c>
      <c r="E2" s="2" t="inlineStr">
        <is>
          <t xml:space="preserve">42 3.2 VAAR 852.219-73 VA NOTICE OF TOTAL SET-ASIDE FOR CERTIFIED SERVICE-DISABLED VETERAN-OWNED SMALL BUSINESSES (JAN 2023) (DEVIATION) ............................................</t>
        </is>
      </c>
      <c r="F2" s="1" t="inlineStr">
        <is>
          <t xml:space="preserve">certification</t>
        </is>
      </c>
      <c r="G2" s="1"/>
      <c r="H2" s="1" t="inlineStr">
        <is>
          <t xml:space="preserve">High</t>
        </is>
      </c>
      <c r="I2" s="2"/>
      <c r="J2" s="1"/>
      <c r="K2" s="1"/>
      <c r="L2" s="1"/>
      <c r="M2" s="2" t="inlineStr">
        <is>
          <t xml:space="preserve">unclassified</t>
        </is>
      </c>
    </row>
    <row r="3">
      <c r="A3" s="1" t="inlineStr">
        <is>
          <t xml:space="preserve">R-002</t>
        </is>
      </c>
      <c r="B3" s="1" t="inlineStr">
        <is>
          <t xml:space="preserve">A.3</t>
        </is>
      </c>
      <c r="C3" s="1"/>
      <c r="D3" s="1">
        <v>5</v>
      </c>
      <c r="E3" s="2" t="inlineStr">
        <is>
          <t xml:space="preserve">Deduct Alternate No. 1 price shall reflect the cost reduction associated with removing the following scope from the Base Bid (Item 0001):</t>
        </is>
      </c>
      <c r="F3" s="1" t="inlineStr">
        <is>
          <t xml:space="preserve">shall</t>
        </is>
      </c>
      <c r="G3" s="1" t="inlineStr">
        <is>
          <t xml:space="preserve">Yes</t>
        </is>
      </c>
      <c r="H3" s="1" t="inlineStr">
        <is>
          <t xml:space="preserve">High</t>
        </is>
      </c>
      <c r="I3" s="2"/>
      <c r="J3" s="1" t="inlineStr">
        <is>
          <t xml:space="preserve">Unassigned</t>
        </is>
      </c>
      <c r="K3" s="1"/>
      <c r="L3" s="1"/>
      <c r="M3" s="2"/>
    </row>
    <row r="4">
      <c r="A4" s="1" t="inlineStr">
        <is>
          <t xml:space="preserve">R-003</t>
        </is>
      </c>
      <c r="B4" s="1" t="inlineStr">
        <is>
          <t xml:space="preserve">A.3</t>
        </is>
      </c>
      <c r="C4" s="1"/>
      <c r="D4" s="1">
        <v>5</v>
      </c>
      <c r="E4" s="2" t="inlineStr">
        <is>
          <t xml:space="preserve">This deduction excludes all other Base Bid scope (cardiology administrative expansion, team spaces, conference rooms, and support areas outside the north corridor) which shall remain unaffected and priced under the Base Bid.</t>
        </is>
      </c>
      <c r="F4" s="1" t="inlineStr">
        <is>
          <t xml:space="preserve">shall</t>
        </is>
      </c>
      <c r="G4" s="1" t="inlineStr">
        <is>
          <t xml:space="preserve">Yes</t>
        </is>
      </c>
      <c r="H4" s="1" t="inlineStr">
        <is>
          <t xml:space="preserve">High</t>
        </is>
      </c>
      <c r="I4" s="2"/>
      <c r="J4" s="1" t="inlineStr">
        <is>
          <t xml:space="preserve">Unassigned</t>
        </is>
      </c>
      <c r="K4" s="1"/>
      <c r="L4" s="1"/>
      <c r="M4" s="2"/>
    </row>
    <row r="5">
      <c r="A5" s="1" t="inlineStr">
        <is>
          <t xml:space="preserve">R-004</t>
        </is>
      </c>
      <c r="B5" s="1" t="inlineStr">
        <is>
          <t xml:space="preserve">A.2</t>
        </is>
      </c>
      <c r="C5" s="1"/>
      <c r="D5" s="1">
        <v>7</v>
      </c>
      <c r="E5" s="2" t="inlineStr">
        <is>
          <t xml:space="preserve">2. All references to “Bid” or “Bidder” shall be understood to mean “Offer” or “Offeror.”</t>
        </is>
      </c>
      <c r="F5" s="1" t="inlineStr">
        <is>
          <t xml:space="preserve">shall</t>
        </is>
      </c>
      <c r="G5" s="1" t="inlineStr">
        <is>
          <t xml:space="preserve">Yes</t>
        </is>
      </c>
      <c r="H5" s="1" t="inlineStr">
        <is>
          <t xml:space="preserve">High</t>
        </is>
      </c>
      <c r="I5" s="2"/>
      <c r="J5" s="1" t="inlineStr">
        <is>
          <t xml:space="preserve">Unassigned</t>
        </is>
      </c>
      <c r="K5" s="1"/>
      <c r="L5" s="1"/>
      <c r="M5" s="2"/>
    </row>
    <row r="6">
      <c r="A6" s="1" t="inlineStr">
        <is>
          <t xml:space="preserve">R-005</t>
        </is>
      </c>
      <c r="B6" s="1" t="inlineStr">
        <is>
          <t xml:space="preserve">A.2</t>
        </is>
      </c>
      <c r="C6" s="1"/>
      <c r="D6" s="1">
        <v>7</v>
      </c>
      <c r="E6" s="2" t="inlineStr">
        <is>
          <t xml:space="preserve">6. OFFER ACCEPTANCE PERIOD: Offers providing less than one-hundred and twenty (120) calendar days for Government acceptance after the date offers are due will not be considered and will be rejected.</t>
        </is>
      </c>
      <c r="F6" s="1" t="inlineStr">
        <is>
          <t xml:space="preserve">will</t>
        </is>
      </c>
      <c r="G6" s="1" t="inlineStr">
        <is>
          <t xml:space="preserve">Yes</t>
        </is>
      </c>
      <c r="H6" s="1" t="inlineStr">
        <is>
          <t xml:space="preserve">High</t>
        </is>
      </c>
      <c r="I6" s="2"/>
      <c r="J6" s="1" t="inlineStr">
        <is>
          <t xml:space="preserve">Unassigned</t>
        </is>
      </c>
      <c r="K6" s="1"/>
      <c r="L6" s="1"/>
      <c r="M6" s="2"/>
    </row>
    <row r="7">
      <c r="A7" s="1" t="inlineStr">
        <is>
          <t xml:space="preserve">R-006</t>
        </is>
      </c>
      <c r="B7" s="1" t="inlineStr">
        <is>
          <t xml:space="preserve">A.2</t>
        </is>
      </c>
      <c r="C7" s="1"/>
      <c r="D7" s="1">
        <v>7</v>
      </c>
      <c r="E7" s="2" t="inlineStr">
        <is>
          <t xml:space="preserve">7. VENDOR QUESTIONS: questions shall be submitted via email to calixte.saintil@va.gov by the Prime Offeror SDVOSB.</t>
        </is>
      </c>
      <c r="F7" s="1" t="inlineStr">
        <is>
          <t xml:space="preserve">shall</t>
        </is>
      </c>
      <c r="G7" s="1" t="inlineStr">
        <is>
          <t xml:space="preserve">Yes</t>
        </is>
      </c>
      <c r="H7" s="1" t="inlineStr">
        <is>
          <t xml:space="preserve">High</t>
        </is>
      </c>
      <c r="I7" s="2"/>
      <c r="J7" s="1" t="inlineStr">
        <is>
          <t xml:space="preserve">Unassigned</t>
        </is>
      </c>
      <c r="K7" s="1"/>
      <c r="L7" s="1"/>
      <c r="M7" s="2"/>
    </row>
    <row r="8">
      <c r="A8" s="1" t="inlineStr">
        <is>
          <t xml:space="preserve">R-007</t>
        </is>
      </c>
      <c r="B8" s="1" t="inlineStr">
        <is>
          <t xml:space="preserve">A.2</t>
        </is>
      </c>
      <c r="C8" s="1"/>
      <c r="D8" s="1">
        <v>7</v>
      </c>
      <c r="E8" s="2" t="inlineStr">
        <is>
          <t xml:space="preserve">Prime offerors should consolidate questions from its team members and submit as one submission to the maximum extent practicable.</t>
        </is>
      </c>
      <c r="F8" s="1" t="inlineStr">
        <is>
          <t xml:space="preserve">should</t>
        </is>
      </c>
      <c r="G8" s="1" t="inlineStr">
        <is>
          <t xml:space="preserve">No</t>
        </is>
      </c>
      <c r="H8" s="1" t="inlineStr">
        <is>
          <t xml:space="preserve">High</t>
        </is>
      </c>
      <c r="I8" s="2"/>
      <c r="J8" s="1" t="inlineStr">
        <is>
          <t xml:space="preserve">Unassigned</t>
        </is>
      </c>
      <c r="K8" s="1"/>
      <c r="L8" s="1"/>
      <c r="M8" s="2" t="inlineStr">
        <is>
          <t xml:space="preserve">advisory</t>
        </is>
      </c>
    </row>
    <row r="9">
      <c r="A9" s="1" t="inlineStr">
        <is>
          <t xml:space="preserve">R-008</t>
        </is>
      </c>
      <c r="B9" s="1" t="inlineStr">
        <is>
          <t xml:space="preserve">A.2</t>
        </is>
      </c>
      <c r="C9" s="1"/>
      <c r="D9" s="1">
        <v>7</v>
      </c>
      <c r="E9" s="2" t="inlineStr">
        <is>
          <t xml:space="preserve">7.1. Offerors can submit questions via email to calixte.saintil@va.gov at any time; however, questions received after October 18, 2026 @ 3:00 PM (EST) may not be answered.</t>
        </is>
      </c>
      <c r="F9" s="1" t="inlineStr">
        <is>
          <t xml:space="preserve">other</t>
        </is>
      </c>
      <c r="G9" s="1" t="inlineStr">
        <is>
          <t xml:space="preserve">No</t>
        </is>
      </c>
      <c r="H9" s="1" t="inlineStr">
        <is>
          <t xml:space="preserve">High</t>
        </is>
      </c>
      <c r="I9" s="2"/>
      <c r="J9" s="1" t="inlineStr">
        <is>
          <t xml:space="preserve">Unassigned</t>
        </is>
      </c>
      <c r="K9" s="1"/>
      <c r="L9" s="1"/>
      <c r="M9" s="2" t="inlineStr">
        <is>
          <t xml:space="preserve">advisory</t>
        </is>
      </c>
    </row>
    <row r="10">
      <c r="A10" s="1" t="inlineStr">
        <is>
          <t xml:space="preserve">R-009</t>
        </is>
      </c>
      <c r="B10" s="1" t="inlineStr">
        <is>
          <t xml:space="preserve">A.2</t>
        </is>
      </c>
      <c r="C10" s="1"/>
      <c r="D10" s="1">
        <v>7</v>
      </c>
      <c r="E10" s="2" t="inlineStr">
        <is>
          <t xml:space="preserve">7.2. To easily identify all questions for this project, email subject line shall be titled using the following format: VENDOR QUESTIONS – SOLICITATION NUMBER – OFFEROR COMPANY NAME.</t>
        </is>
      </c>
      <c r="F10" s="1" t="inlineStr">
        <is>
          <t xml:space="preserve">shall</t>
        </is>
      </c>
      <c r="G10" s="1" t="inlineStr">
        <is>
          <t xml:space="preserve">Yes</t>
        </is>
      </c>
      <c r="H10" s="1" t="inlineStr">
        <is>
          <t xml:space="preserve">High</t>
        </is>
      </c>
      <c r="I10" s="2"/>
      <c r="J10" s="1" t="inlineStr">
        <is>
          <t xml:space="preserve">Unassigned</t>
        </is>
      </c>
      <c r="K10" s="1"/>
      <c r="L10" s="1"/>
      <c r="M10" s="2"/>
    </row>
    <row r="11">
      <c r="A11" s="1" t="inlineStr">
        <is>
          <t xml:space="preserve">R-010</t>
        </is>
      </c>
      <c r="B11" s="1" t="inlineStr">
        <is>
          <t xml:space="preserve">A.7.3</t>
        </is>
      </c>
      <c r="C11" s="1"/>
      <c r="D11" s="1">
        <v>7</v>
      </c>
      <c r="E11" s="2" t="inlineStr">
        <is>
          <t xml:space="preserve">9. Any reference contained within contract specifications and/or drawings to the “VA Engineer,” “Resident Engineer,” “Senior Resident Engineer,” “Project Manager,” Contracting Officer Technical Representative, or their abbreviations are to be replaced with “Contracting Officer Representative (COR).”</t>
        </is>
      </c>
      <c r="F11" s="1" t="inlineStr">
        <is>
          <t xml:space="preserve">other</t>
        </is>
      </c>
      <c r="G11" s="1" t="inlineStr">
        <is>
          <t xml:space="preserve">Yes</t>
        </is>
      </c>
      <c r="H11" s="1" t="inlineStr">
        <is>
          <t xml:space="preserve">High</t>
        </is>
      </c>
      <c r="I11" s="2"/>
      <c r="J11" s="1" t="inlineStr">
        <is>
          <t xml:space="preserve">Unassigned</t>
        </is>
      </c>
      <c r="K11" s="1"/>
      <c r="L11" s="1"/>
      <c r="M11" s="2"/>
    </row>
    <row r="12">
      <c r="A12" s="1" t="inlineStr">
        <is>
          <t xml:space="preserve">R-011</t>
        </is>
      </c>
      <c r="B12" s="1" t="inlineStr">
        <is>
          <t xml:space="preserve">A.7.3</t>
        </is>
      </c>
      <c r="C12" s="1"/>
      <c r="D12" s="1">
        <v>7</v>
      </c>
      <c r="E12" s="2" t="inlineStr">
        <is>
          <t xml:space="preserve">The award of this requirement shall not be delayed due to loss of SDVOSB verification.</t>
        </is>
      </c>
      <c r="F12" s="1" t="inlineStr">
        <is>
          <t xml:space="preserve">shall</t>
        </is>
      </c>
      <c r="G12" s="1" t="inlineStr">
        <is>
          <t xml:space="preserve">Yes</t>
        </is>
      </c>
      <c r="H12" s="1" t="inlineStr">
        <is>
          <t xml:space="preserve">High</t>
        </is>
      </c>
      <c r="I12" s="2"/>
      <c r="J12" s="1" t="inlineStr">
        <is>
          <t xml:space="preserve">Government Dependency</t>
        </is>
      </c>
      <c r="K12" s="1" t="inlineStr">
        <is>
          <t xml:space="preserve">Government</t>
        </is>
      </c>
      <c r="L12" s="1"/>
      <c r="M12" s="2" t="inlineStr">
        <is>
          <t xml:space="preserve">government-obligation</t>
        </is>
      </c>
    </row>
    <row r="13">
      <c r="A13" s="1" t="inlineStr">
        <is>
          <t xml:space="preserve">R-012</t>
        </is>
      </c>
      <c r="B13" s="1" t="inlineStr">
        <is>
          <t xml:space="preserve">A.7.3</t>
        </is>
      </c>
      <c r="C13" s="1"/>
      <c r="D13" s="1">
        <v>8</v>
      </c>
      <c r="E13" s="2" t="inlineStr">
        <is>
          <t xml:space="preserve">Proposals submitted by nonverified SDVOSBs shall be excluded from award consideration.</t>
        </is>
      </c>
      <c r="F13" s="1" t="inlineStr">
        <is>
          <t xml:space="preserve">shall</t>
        </is>
      </c>
      <c r="G13" s="1" t="inlineStr">
        <is>
          <t xml:space="preserve">Yes</t>
        </is>
      </c>
      <c r="H13" s="1" t="inlineStr">
        <is>
          <t xml:space="preserve">High</t>
        </is>
      </c>
      <c r="I13" s="2"/>
      <c r="J13" s="1" t="inlineStr">
        <is>
          <t xml:space="preserve">Unassigned</t>
        </is>
      </c>
      <c r="K13" s="1"/>
      <c r="L13" s="1"/>
      <c r="M13" s="2"/>
    </row>
    <row r="14">
      <c r="A14" s="1" t="inlineStr">
        <is>
          <t xml:space="preserve">R-013</t>
        </is>
      </c>
      <c r="B14" s="1" t="inlineStr">
        <is>
          <t xml:space="preserve">A.7.3</t>
        </is>
      </c>
      <c r="C14" s="1"/>
      <c r="D14" s="1">
        <v>8</v>
      </c>
      <c r="E14" s="2" t="inlineStr">
        <is>
          <t xml:space="preserve">11.1. Joint Venture: The joint venture should be designated as a SDVOSB joint venture in SAM with the SDVOSB-certified joint venture partner identified, and the SDVOSB joint venture partner must be certified and the majority owner of the Joint Venture must be certified in https://search.certifications.sba.gov/ For example, Company A is a certified SDVOSB but Company B is not when they form the Joint Venture - Company C, the majority owner 51% must be owned by the certified SDVOSB owner of Company A. The JV just has to be registered in SAM to do business with the government and the owner majority owner has to be the SDVOSB.</t>
        </is>
      </c>
      <c r="F14" s="1" t="inlineStr">
        <is>
          <t xml:space="preserve">must</t>
        </is>
      </c>
      <c r="G14" s="1" t="inlineStr">
        <is>
          <t xml:space="preserve">Yes</t>
        </is>
      </c>
      <c r="H14" s="1" t="inlineStr">
        <is>
          <t xml:space="preserve">High</t>
        </is>
      </c>
      <c r="I14" s="2"/>
      <c r="J14" s="1" t="inlineStr">
        <is>
          <t xml:space="preserve">Unassigned</t>
        </is>
      </c>
      <c r="K14" s="1"/>
      <c r="L14" s="1"/>
      <c r="M14" s="2" t="inlineStr">
        <is>
          <t xml:space="preserve">qa-candidate:ambiguous-modal</t>
        </is>
      </c>
    </row>
    <row r="15">
      <c r="A15" s="1" t="inlineStr">
        <is>
          <t xml:space="preserve">R-014</t>
        </is>
      </c>
      <c r="B15" s="1" t="inlineStr">
        <is>
          <t xml:space="preserve">A.12</t>
        </is>
      </c>
      <c r="C15" s="1"/>
      <c r="D15" s="1">
        <v>8</v>
      </c>
      <c r="E15" s="2" t="inlineStr">
        <is>
          <t xml:space="preserve">information): By submission of an offer and execution of a contract, the Offeror agrees that in performance of the contract, the concern will perform at least fifteen (15) percent of the cost of the contract, not including the cost of materials, with its own employees.</t>
        </is>
      </c>
      <c r="F15" s="1" t="inlineStr">
        <is>
          <t xml:space="preserve">will</t>
        </is>
      </c>
      <c r="G15" s="1" t="inlineStr">
        <is>
          <t xml:space="preserve">Yes</t>
        </is>
      </c>
      <c r="H15" s="1" t="inlineStr">
        <is>
          <t xml:space="preserve">High</t>
        </is>
      </c>
      <c r="I15" s="2"/>
      <c r="J15" s="1" t="inlineStr">
        <is>
          <t xml:space="preserve">Unassigned</t>
        </is>
      </c>
      <c r="K15" s="1"/>
      <c r="L15" s="1"/>
      <c r="M15" s="2"/>
    </row>
    <row r="16">
      <c r="A16" s="1" t="inlineStr">
        <is>
          <t xml:space="preserve">R-015</t>
        </is>
      </c>
      <c r="B16" s="1" t="inlineStr">
        <is>
          <t xml:space="preserve">A.12.1</t>
        </is>
      </c>
      <c r="C16" s="1"/>
      <c r="D16" s="1">
        <v>8</v>
      </c>
      <c r="E16" s="2" t="inlineStr">
        <is>
          <t xml:space="preserve">ON SUBCONTRACTING—CERTIFICATE OF COMPLIANCE FOR SERVICES AND CONSTRUCTION (JAN 2023) (DEVIATION) shall be submitted along with your price proposal.</t>
        </is>
      </c>
      <c r="F16" s="1" t="inlineStr">
        <is>
          <t xml:space="preserve">shall</t>
        </is>
      </c>
      <c r="G16" s="1" t="inlineStr">
        <is>
          <t xml:space="preserve">Yes</t>
        </is>
      </c>
      <c r="H16" s="1" t="inlineStr">
        <is>
          <t xml:space="preserve">High</t>
        </is>
      </c>
      <c r="I16" s="2"/>
      <c r="J16" s="1" t="inlineStr">
        <is>
          <t xml:space="preserve">Price Proposal</t>
        </is>
      </c>
      <c r="K16" s="1"/>
      <c r="L16" s="1"/>
      <c r="M16" s="2"/>
    </row>
    <row r="17">
      <c r="A17" s="1" t="inlineStr">
        <is>
          <t xml:space="preserve">R-016</t>
        </is>
      </c>
      <c r="B17" s="1" t="inlineStr">
        <is>
          <t xml:space="preserve">A.12.1</t>
        </is>
      </c>
      <c r="C17" s="1"/>
      <c r="D17" s="1">
        <v>8</v>
      </c>
      <c r="E17" s="2" t="inlineStr">
        <is>
          <t xml:space="preserve">The completed Mandatory LOS Certification form and VAAR 852.219-75 Certification shall be named “LOS Mandatory Certification – SOLICITAITON NUMBER – OFFEROR COMPANY NAME.”</t>
        </is>
      </c>
      <c r="F17" s="1" t="inlineStr">
        <is>
          <t xml:space="preserve">shall</t>
        </is>
      </c>
      <c r="G17" s="1" t="inlineStr">
        <is>
          <t xml:space="preserve">Yes</t>
        </is>
      </c>
      <c r="H17" s="1" t="inlineStr">
        <is>
          <t xml:space="preserve">High</t>
        </is>
      </c>
      <c r="I17" s="2"/>
      <c r="J17" s="1" t="inlineStr">
        <is>
          <t xml:space="preserve">Unassigned</t>
        </is>
      </c>
      <c r="K17" s="1"/>
      <c r="L17" s="1"/>
      <c r="M17" s="2"/>
    </row>
    <row r="18">
      <c r="A18" s="1" t="inlineStr">
        <is>
          <t xml:space="preserve">R-017</t>
        </is>
      </c>
      <c r="B18" s="1" t="inlineStr">
        <is>
          <t xml:space="preserve">A.12.1</t>
        </is>
      </c>
      <c r="C18" s="1"/>
      <c r="D18" s="1">
        <v>8</v>
      </c>
      <c r="E18" s="2" t="inlineStr">
        <is>
          <t xml:space="preserve">14. BONDS: Performance Bonds (SF25) and Payment Bonds (SF25A) are required.</t>
        </is>
      </c>
      <c r="F18" s="1" t="inlineStr">
        <is>
          <t xml:space="preserve">other</t>
        </is>
      </c>
      <c r="G18" s="1" t="inlineStr">
        <is>
          <t xml:space="preserve">Yes</t>
        </is>
      </c>
      <c r="H18" s="1" t="inlineStr">
        <is>
          <t xml:space="preserve">High</t>
        </is>
      </c>
      <c r="I18" s="2"/>
      <c r="J18" s="1" t="inlineStr">
        <is>
          <t xml:space="preserve">Unassigned</t>
        </is>
      </c>
      <c r="K18" s="1"/>
      <c r="L18" s="1"/>
      <c r="M18" s="2"/>
    </row>
    <row r="19">
      <c r="A19" s="1" t="inlineStr">
        <is>
          <t xml:space="preserve">R-018</t>
        </is>
      </c>
      <c r="B19" s="1" t="inlineStr">
        <is>
          <t xml:space="preserve">A.12.1</t>
        </is>
      </c>
      <c r="C19" s="1"/>
      <c r="D19" s="1">
        <v>8</v>
      </c>
      <c r="E19" s="2" t="inlineStr">
        <is>
          <t xml:space="preserve">Offeror must refer to SF1442 Block 12a for Payment and Performance Bond requirements.</t>
        </is>
      </c>
      <c r="F19" s="1" t="inlineStr">
        <is>
          <t xml:space="preserve">must</t>
        </is>
      </c>
      <c r="G19" s="1" t="inlineStr">
        <is>
          <t xml:space="preserve">Yes</t>
        </is>
      </c>
      <c r="H19" s="1" t="inlineStr">
        <is>
          <t xml:space="preserve">High</t>
        </is>
      </c>
      <c r="I19" s="2"/>
      <c r="J19" s="1" t="inlineStr">
        <is>
          <t xml:space="preserve">Unassigned</t>
        </is>
      </c>
      <c r="K19" s="1"/>
      <c r="L19" s="1"/>
      <c r="M19" s="2"/>
    </row>
    <row r="20">
      <c r="A20" s="1" t="inlineStr">
        <is>
          <t xml:space="preserve">R-019</t>
        </is>
      </c>
      <c r="B20" s="1" t="inlineStr">
        <is>
          <t xml:space="preserve">A.12.1</t>
        </is>
      </c>
      <c r="C20" s="1"/>
      <c r="D20" s="1">
        <v>8</v>
      </c>
      <c r="E20" s="2" t="inlineStr">
        <is>
          <t xml:space="preserve">15. OFFER GUARANTEE (BID BOND) (SUBMIT WITH PRICE PROPOSAL): Offeror must refer to SF1442 Block 13b (Bid Bond) requirement.</t>
        </is>
      </c>
      <c r="F20" s="1" t="inlineStr">
        <is>
          <t xml:space="preserve">must</t>
        </is>
      </c>
      <c r="G20" s="1" t="inlineStr">
        <is>
          <t xml:space="preserve">Yes</t>
        </is>
      </c>
      <c r="H20" s="1" t="inlineStr">
        <is>
          <t xml:space="preserve">High</t>
        </is>
      </c>
      <c r="I20" s="2"/>
      <c r="J20" s="1" t="inlineStr">
        <is>
          <t xml:space="preserve">Price Proposal</t>
        </is>
      </c>
      <c r="K20" s="1"/>
      <c r="L20" s="1"/>
      <c r="M20" s="2"/>
    </row>
    <row r="21">
      <c r="A21" s="1" t="inlineStr">
        <is>
          <t xml:space="preserve">R-020</t>
        </is>
      </c>
      <c r="B21" s="1" t="inlineStr">
        <is>
          <t xml:space="preserve">A.12.1</t>
        </is>
      </c>
      <c r="C21" s="1"/>
      <c r="D21" s="1">
        <v>8</v>
      </c>
      <c r="E21" s="2" t="inlineStr">
        <is>
          <t xml:space="preserve">Per FAR Clause 52.228-1 Bid Guarantee, the amount of the bid guarantee shall be 20 percent of the bid price or $3,000,000, whichever is less.</t>
        </is>
      </c>
      <c r="F21" s="1" t="inlineStr">
        <is>
          <t xml:space="preserve">shall</t>
        </is>
      </c>
      <c r="G21" s="1" t="inlineStr">
        <is>
          <t xml:space="preserve">Yes</t>
        </is>
      </c>
      <c r="H21" s="1" t="inlineStr">
        <is>
          <t xml:space="preserve">High</t>
        </is>
      </c>
      <c r="I21" s="2"/>
      <c r="J21" s="1" t="inlineStr">
        <is>
          <t xml:space="preserve">Unassigned</t>
        </is>
      </c>
      <c r="K21" s="1"/>
      <c r="L21" s="1"/>
      <c r="M21" s="2" t="inlineStr">
        <is>
          <t xml:space="preserve">xref:Paragraph-52.228</t>
        </is>
      </c>
    </row>
    <row r="22">
      <c r="A22" s="1" t="inlineStr">
        <is>
          <t xml:space="preserve">R-021</t>
        </is>
      </c>
      <c r="B22" s="1" t="inlineStr">
        <is>
          <t xml:space="preserve">A.12.1</t>
        </is>
      </c>
      <c r="C22" s="1"/>
      <c r="D22" s="1">
        <v>8</v>
      </c>
      <c r="E22" s="2" t="inlineStr">
        <is>
          <t xml:space="preserve">15.1. The bid bond (SF24) will be submitted with Price Proposal in a separate pdf document (do not combine/save with other documents) and shall be named “BID BOND – SOLICITATION NUMBER – OFFEROR COMPANY NAME.”</t>
        </is>
      </c>
      <c r="F22" s="1" t="inlineStr">
        <is>
          <t xml:space="preserve">shall</t>
        </is>
      </c>
      <c r="G22" s="1" t="inlineStr">
        <is>
          <t xml:space="preserve">Yes</t>
        </is>
      </c>
      <c r="H22" s="1" t="inlineStr">
        <is>
          <t xml:space="preserve">High</t>
        </is>
      </c>
      <c r="I22" s="2"/>
      <c r="J22" s="1" t="inlineStr">
        <is>
          <t xml:space="preserve">Price Proposal</t>
        </is>
      </c>
      <c r="K22" s="1"/>
      <c r="L22" s="1"/>
      <c r="M22" s="2"/>
    </row>
    <row r="23">
      <c r="A23" s="1" t="inlineStr">
        <is>
          <t xml:space="preserve">R-022</t>
        </is>
      </c>
      <c r="B23" s="1" t="inlineStr">
        <is>
          <t xml:space="preserve">A.12.1</t>
        </is>
      </c>
      <c r="C23" s="1"/>
      <c r="D23" s="1">
        <v>8</v>
      </c>
      <c r="E23" s="2" t="inlineStr">
        <is>
          <t xml:space="preserve">16. SAFETY AND ENVIRONMENTAL RECORD (SUBMIT WITH PRICE PROPOSAL): Offerors shall submit with their proposal a completed Attachment 05 - Safety or Environmental Violations and Experience Modification Rate (EMR) Form, which supplies the Government information pertaining to your firm’s past Safety and Environmental record.</t>
        </is>
      </c>
      <c r="F23" s="1" t="inlineStr">
        <is>
          <t xml:space="preserve">shall</t>
        </is>
      </c>
      <c r="G23" s="1" t="inlineStr">
        <is>
          <t xml:space="preserve">Yes</t>
        </is>
      </c>
      <c r="H23" s="1" t="inlineStr">
        <is>
          <t xml:space="preserve">High</t>
        </is>
      </c>
      <c r="I23" s="2"/>
      <c r="J23" s="1" t="inlineStr">
        <is>
          <t xml:space="preserve">Price Proposal</t>
        </is>
      </c>
      <c r="K23" s="1"/>
      <c r="L23" s="1"/>
      <c r="M23" s="2" t="inlineStr">
        <is>
          <t xml:space="preserve">xref:Attachment-05; xref-unparsed:Attachment-05</t>
        </is>
      </c>
    </row>
    <row r="24">
      <c r="A24" s="1" t="inlineStr">
        <is>
          <t xml:space="preserve">R-023</t>
        </is>
      </c>
      <c r="B24" s="1" t="inlineStr">
        <is>
          <t xml:space="preserve">A.12.1</t>
        </is>
      </c>
      <c r="C24" s="1"/>
      <c r="D24" s="1">
        <v>9</v>
      </c>
      <c r="E24" s="2" t="inlineStr">
        <is>
          <t xml:space="preserve">16.1. All Offerors shall submit information regarding their current Experience Modification Rate (EMR) equal to or less than 1.0.</t>
        </is>
      </c>
      <c r="F24" s="1" t="inlineStr">
        <is>
          <t xml:space="preserve">shall</t>
        </is>
      </c>
      <c r="G24" s="1" t="inlineStr">
        <is>
          <t xml:space="preserve">Yes</t>
        </is>
      </c>
      <c r="H24" s="1" t="inlineStr">
        <is>
          <t xml:space="preserve">High</t>
        </is>
      </c>
      <c r="I24" s="2"/>
      <c r="J24" s="1" t="inlineStr">
        <is>
          <t xml:space="preserve">Unassigned</t>
        </is>
      </c>
      <c r="K24" s="1"/>
      <c r="L24" s="1"/>
      <c r="M24" s="2"/>
    </row>
    <row r="25">
      <c r="A25" s="1" t="inlineStr">
        <is>
          <t xml:space="preserve">R-024</t>
        </is>
      </c>
      <c r="B25" s="1" t="inlineStr">
        <is>
          <t xml:space="preserve">A.12.1</t>
        </is>
      </c>
      <c r="C25" s="1"/>
      <c r="D25" s="1">
        <v>9</v>
      </c>
      <c r="E25" s="2" t="inlineStr">
        <is>
          <t xml:space="preserve">This information shall be obtained from the offeror’s insurance company and be furnished on the insurance carrier’s letterhead and included with the completed Attachment 05.</t>
        </is>
      </c>
      <c r="F25" s="1" t="inlineStr">
        <is>
          <t xml:space="preserve">shall</t>
        </is>
      </c>
      <c r="G25" s="1" t="inlineStr">
        <is>
          <t xml:space="preserve">Yes</t>
        </is>
      </c>
      <c r="H25" s="1" t="inlineStr">
        <is>
          <t xml:space="preserve">High</t>
        </is>
      </c>
      <c r="I25" s="2"/>
      <c r="J25" s="1" t="inlineStr">
        <is>
          <t xml:space="preserve">Unassigned</t>
        </is>
      </c>
      <c r="K25" s="1"/>
      <c r="L25" s="1"/>
      <c r="M25" s="2" t="inlineStr">
        <is>
          <t xml:space="preserve">xref:Attachment-05.</t>
        </is>
      </c>
    </row>
    <row r="26">
      <c r="A26" s="1" t="inlineStr">
        <is>
          <t xml:space="preserve">R-025</t>
        </is>
      </c>
      <c r="B26" s="1" t="inlineStr">
        <is>
          <t xml:space="preserve">A.12.1</t>
        </is>
      </c>
      <c r="C26" s="1"/>
      <c r="D26" s="1">
        <v>9</v>
      </c>
      <c r="E26" s="2" t="inlineStr">
        <is>
          <t xml:space="preserve">16.2. Self-insured contractors or other contractors that cannot provide their EMR rating on insurance letterhead must obtain a rating from the National Council on Compensation Insurance, Inc. (N1CCI) by completing/submitting ERM-6 Form and providing the rating on letterhead from NCCI.</t>
        </is>
      </c>
      <c r="F26" s="1" t="inlineStr">
        <is>
          <t xml:space="preserve">must</t>
        </is>
      </c>
      <c r="G26" s="1" t="inlineStr">
        <is>
          <t xml:space="preserve">Yes</t>
        </is>
      </c>
      <c r="H26" s="1" t="inlineStr">
        <is>
          <t xml:space="preserve">High</t>
        </is>
      </c>
      <c r="I26" s="2"/>
      <c r="J26" s="1" t="inlineStr">
        <is>
          <t xml:space="preserve">Unassigned</t>
        </is>
      </c>
      <c r="K26" s="1"/>
      <c r="L26" s="1"/>
      <c r="M26" s="2"/>
    </row>
    <row r="27">
      <c r="A27" s="1" t="inlineStr">
        <is>
          <t xml:space="preserve">R-026</t>
        </is>
      </c>
      <c r="B27" s="1" t="inlineStr">
        <is>
          <t xml:space="preserve">A.12.1</t>
        </is>
      </c>
      <c r="C27" s="1"/>
      <c r="D27" s="1">
        <v>9</v>
      </c>
      <c r="E27" s="2" t="inlineStr">
        <is>
          <t xml:space="preserve">Note: Self-insured contractors or other contractors that cannot provide EMR rating on insurance letterhead from the states or territories of CA, DE, MI, NJ, ND, OH, PA, WA, WY, and PR shall obtain their EMR rating from their state-run worker’s compensation insurance rating bureau and include this letter with the completed Attachment 05.</t>
        </is>
      </c>
      <c r="F27" s="1" t="inlineStr">
        <is>
          <t xml:space="preserve">shall</t>
        </is>
      </c>
      <c r="G27" s="1" t="inlineStr">
        <is>
          <t xml:space="preserve">Yes</t>
        </is>
      </c>
      <c r="H27" s="1" t="inlineStr">
        <is>
          <t xml:space="preserve">High</t>
        </is>
      </c>
      <c r="I27" s="2"/>
      <c r="J27" s="1" t="inlineStr">
        <is>
          <t xml:space="preserve">Unassigned</t>
        </is>
      </c>
      <c r="K27" s="1"/>
      <c r="L27" s="1"/>
      <c r="M27" s="2" t="inlineStr">
        <is>
          <t xml:space="preserve">xref:Attachment-05.</t>
        </is>
      </c>
    </row>
    <row r="28">
      <c r="A28" s="1" t="inlineStr">
        <is>
          <t xml:space="preserve">R-027</t>
        </is>
      </c>
      <c r="B28" s="1" t="inlineStr">
        <is>
          <t xml:space="preserve">A.16.3</t>
        </is>
      </c>
      <c r="C28" s="1"/>
      <c r="D28" s="1">
        <v>9</v>
      </c>
      <c r="E28" s="2" t="inlineStr">
        <is>
          <t xml:space="preserve">Offerors are required to provide verification of their submission of the annual form VETS-4212 (https://www.dol.gov/agencies/vets/programs/vets4212).</t>
        </is>
      </c>
      <c r="F28" s="1" t="inlineStr">
        <is>
          <t xml:space="preserve">other</t>
        </is>
      </c>
      <c r="G28" s="1" t="inlineStr">
        <is>
          <t xml:space="preserve">Yes</t>
        </is>
      </c>
      <c r="H28" s="1" t="inlineStr">
        <is>
          <t xml:space="preserve">High</t>
        </is>
      </c>
      <c r="I28" s="2"/>
      <c r="J28" s="1" t="inlineStr">
        <is>
          <t xml:space="preserve">Unassigned</t>
        </is>
      </c>
      <c r="K28" s="1"/>
      <c r="L28" s="1"/>
      <c r="M28" s="2"/>
    </row>
    <row r="29">
      <c r="A29" s="1" t="inlineStr">
        <is>
          <t xml:space="preserve">R-028</t>
        </is>
      </c>
      <c r="B29" s="1" t="inlineStr">
        <is>
          <t xml:space="preserve">A.16.3</t>
        </is>
      </c>
      <c r="C29" s="1"/>
      <c r="D29" s="1">
        <v>9</v>
      </c>
      <c r="E29" s="2" t="inlineStr">
        <is>
          <t xml:space="preserve">This verification shall be the emailed confirmation of receipt notification sent to the offeror after successful submission of their report.</t>
        </is>
      </c>
      <c r="F29" s="1" t="inlineStr">
        <is>
          <t xml:space="preserve">shall</t>
        </is>
      </c>
      <c r="G29" s="1" t="inlineStr">
        <is>
          <t xml:space="preserve">Yes</t>
        </is>
      </c>
      <c r="H29" s="1" t="inlineStr">
        <is>
          <t xml:space="preserve">High</t>
        </is>
      </c>
      <c r="I29" s="2"/>
      <c r="J29" s="1" t="inlineStr">
        <is>
          <t xml:space="preserve">Unassigned</t>
        </is>
      </c>
      <c r="K29" s="1"/>
      <c r="L29" s="1"/>
      <c r="M29" s="2"/>
    </row>
    <row r="30">
      <c r="A30" s="1" t="inlineStr">
        <is>
          <t xml:space="preserve">R-029</t>
        </is>
      </c>
      <c r="B30" s="1" t="inlineStr">
        <is>
          <t xml:space="preserve">A.16.3</t>
        </is>
      </c>
      <c r="C30" s="1"/>
      <c r="D30" s="1">
        <v>9</v>
      </c>
      <c r="E30" s="2" t="inlineStr">
        <is>
          <t xml:space="preserve">17.1. The verification will be submitted with the Price Proposal in a separate pdf document (do not combine/save with other documents) and shall be named “VETS 4212 – SOLICITATION NUMBER – OFFEROR COMPANY NAME.”</t>
        </is>
      </c>
      <c r="F30" s="1" t="inlineStr">
        <is>
          <t xml:space="preserve">shall</t>
        </is>
      </c>
      <c r="G30" s="1" t="inlineStr">
        <is>
          <t xml:space="preserve">Yes</t>
        </is>
      </c>
      <c r="H30" s="1" t="inlineStr">
        <is>
          <t xml:space="preserve">High</t>
        </is>
      </c>
      <c r="I30" s="2"/>
      <c r="J30" s="1" t="inlineStr">
        <is>
          <t xml:space="preserve">Price Proposal</t>
        </is>
      </c>
      <c r="K30" s="1"/>
      <c r="L30" s="1"/>
      <c r="M30" s="2"/>
    </row>
    <row r="31">
      <c r="A31" s="1" t="inlineStr">
        <is>
          <t xml:space="preserve">R-030</t>
        </is>
      </c>
      <c r="B31" s="1" t="inlineStr">
        <is>
          <t xml:space="preserve">A.18</t>
        </is>
      </c>
      <c r="C31" s="1"/>
      <c r="D31" s="1">
        <v>9</v>
      </c>
      <c r="E31" s="2" t="inlineStr">
        <is>
          <t xml:space="preserve">Performance period shall be commenced upon receipt of written Notice to Proceed (NTP) performed in concurrent or sequential phases as indicated or required.</t>
        </is>
      </c>
      <c r="F31" s="1" t="inlineStr">
        <is>
          <t xml:space="preserve">shall</t>
        </is>
      </c>
      <c r="G31" s="1" t="inlineStr">
        <is>
          <t xml:space="preserve">Yes</t>
        </is>
      </c>
      <c r="H31" s="1" t="inlineStr">
        <is>
          <t xml:space="preserve">High</t>
        </is>
      </c>
      <c r="I31" s="2"/>
      <c r="J31" s="1" t="inlineStr">
        <is>
          <t xml:space="preserve">Unassigned</t>
        </is>
      </c>
      <c r="K31" s="1"/>
      <c r="L31" s="1"/>
      <c r="M31" s="2"/>
    </row>
    <row r="32">
      <c r="A32" s="1" t="inlineStr">
        <is>
          <t xml:space="preserve">R-031</t>
        </is>
      </c>
      <c r="B32" s="1" t="inlineStr">
        <is>
          <t xml:space="preserve">A.18</t>
        </is>
      </c>
      <c r="C32" s="1"/>
      <c r="D32" s="1">
        <v>9</v>
      </c>
      <c r="E32" s="2" t="inlineStr">
        <is>
          <t xml:space="preserve">20. E-VERIFY SYSTEM: Companies awarded a contract with the federal government shall enroll in E- Verify within 30 days of the contract award date.</t>
        </is>
      </c>
      <c r="F32" s="1" t="inlineStr">
        <is>
          <t xml:space="preserve">shall</t>
        </is>
      </c>
      <c r="G32" s="1" t="inlineStr">
        <is>
          <t xml:space="preserve">Yes</t>
        </is>
      </c>
      <c r="H32" s="1" t="inlineStr">
        <is>
          <t xml:space="preserve">High</t>
        </is>
      </c>
      <c r="I32" s="2"/>
      <c r="J32" s="1" t="inlineStr">
        <is>
          <t xml:space="preserve">Unassigned</t>
        </is>
      </c>
      <c r="K32" s="1"/>
      <c r="L32" s="1"/>
      <c r="M32" s="2"/>
    </row>
    <row r="33">
      <c r="A33" s="1" t="inlineStr">
        <is>
          <t xml:space="preserve">R-032</t>
        </is>
      </c>
      <c r="B33" s="1" t="inlineStr">
        <is>
          <t xml:space="preserve">A.18</t>
        </is>
      </c>
      <c r="C33" s="1"/>
      <c r="D33" s="1">
        <v>9</v>
      </c>
      <c r="E33" s="2" t="inlineStr">
        <is>
          <t xml:space="preserve">They shall also begin using the E-Verify system to confirm that all their new hires and their employees directly working on federal contracts are authorized to legally work in the United States.</t>
        </is>
      </c>
      <c r="F33" s="1" t="inlineStr">
        <is>
          <t xml:space="preserve">shall</t>
        </is>
      </c>
      <c r="G33" s="1" t="inlineStr">
        <is>
          <t xml:space="preserve">Yes</t>
        </is>
      </c>
      <c r="H33" s="1" t="inlineStr">
        <is>
          <t xml:space="preserve">High</t>
        </is>
      </c>
      <c r="I33" s="2"/>
      <c r="J33" s="1" t="inlineStr">
        <is>
          <t xml:space="preserve">Unassigned</t>
        </is>
      </c>
      <c r="K33" s="1"/>
      <c r="L33" s="1"/>
      <c r="M33" s="2"/>
    </row>
    <row r="34">
      <c r="A34" s="1" t="inlineStr">
        <is>
          <t xml:space="preserve">R-033</t>
        </is>
      </c>
      <c r="B34" s="1" t="inlineStr">
        <is>
          <t xml:space="preserve">A.18</t>
        </is>
      </c>
      <c r="C34" s="1"/>
      <c r="D34" s="1">
        <v>9</v>
      </c>
      <c r="E34" s="2" t="inlineStr">
        <is>
          <t xml:space="preserve">21. Section 743(a)(3) of Division C of Public Law 111-117: Companies awarded a contract with the federal government shall comply with the annual reporting requirements of 52.204-14, Service Contract Reporting Requirements and 52.204-15, Service Contract Reporting Requirements for Indefinite-Delivery Contracts.</t>
        </is>
      </c>
      <c r="F34" s="1" t="inlineStr">
        <is>
          <t xml:space="preserve">shall</t>
        </is>
      </c>
      <c r="G34" s="1" t="inlineStr">
        <is>
          <t xml:space="preserve">Yes</t>
        </is>
      </c>
      <c r="H34" s="1" t="inlineStr">
        <is>
          <t xml:space="preserve">High</t>
        </is>
      </c>
      <c r="I34" s="2"/>
      <c r="J34" s="1" t="inlineStr">
        <is>
          <t xml:space="preserve">Unassigned</t>
        </is>
      </c>
      <c r="K34" s="1"/>
      <c r="L34" s="1"/>
      <c r="M34" s="2"/>
    </row>
    <row r="35">
      <c r="A35" s="1" t="inlineStr">
        <is>
          <t xml:space="preserve">R-034</t>
        </is>
      </c>
      <c r="B35" s="1" t="inlineStr">
        <is>
          <t xml:space="preserve">A.18</t>
        </is>
      </c>
      <c r="C35" s="1"/>
      <c r="D35" s="1">
        <v>10</v>
      </c>
      <c r="E35" s="2" t="inlineStr">
        <is>
          <t xml:space="preserve">Note that the contracting officer shall make the contractor’s failure to comply with the reporting requirements a part of the contractor’s performance information under FAR Subpart 42.15.</t>
        </is>
      </c>
      <c r="F35" s="1" t="inlineStr">
        <is>
          <t xml:space="preserve">shall</t>
        </is>
      </c>
      <c r="G35" s="1" t="inlineStr">
        <is>
          <t xml:space="preserve">Yes</t>
        </is>
      </c>
      <c r="H35" s="1" t="inlineStr">
        <is>
          <t xml:space="preserve">High</t>
        </is>
      </c>
      <c r="I35" s="2"/>
      <c r="J35" s="1" t="inlineStr">
        <is>
          <t xml:space="preserve">Government Dependency</t>
        </is>
      </c>
      <c r="K35" s="1" t="inlineStr">
        <is>
          <t xml:space="preserve">Government</t>
        </is>
      </c>
      <c r="L35" s="1"/>
      <c r="M35" s="2" t="inlineStr">
        <is>
          <t xml:space="preserve">government-obligation</t>
        </is>
      </c>
    </row>
    <row r="36">
      <c r="A36" s="1" t="inlineStr">
        <is>
          <t xml:space="preserve">R-035</t>
        </is>
      </c>
      <c r="B36" s="1" t="inlineStr">
        <is>
          <t xml:space="preserve">A.18</t>
        </is>
      </c>
      <c r="C36" s="1"/>
      <c r="D36" s="1">
        <v>10</v>
      </c>
      <c r="E36" s="2" t="inlineStr">
        <is>
          <t xml:space="preserve">22. WAGE DETERMINATION: Wages for all contractors and subcontractors must comply with Davis Bacon Act Wage Determinations.</t>
        </is>
      </c>
      <c r="F36" s="1" t="inlineStr">
        <is>
          <t xml:space="preserve">must</t>
        </is>
      </c>
      <c r="G36" s="1" t="inlineStr">
        <is>
          <t xml:space="preserve">Yes</t>
        </is>
      </c>
      <c r="H36" s="1" t="inlineStr">
        <is>
          <t xml:space="preserve">High</t>
        </is>
      </c>
      <c r="I36" s="2"/>
      <c r="J36" s="1" t="inlineStr">
        <is>
          <t xml:space="preserve">Unassigned</t>
        </is>
      </c>
      <c r="K36" s="1"/>
      <c r="L36" s="1"/>
      <c r="M36" s="2"/>
    </row>
    <row r="37">
      <c r="A37" s="1" t="inlineStr">
        <is>
          <t xml:space="preserve">R-036</t>
        </is>
      </c>
      <c r="B37" s="1" t="inlineStr">
        <is>
          <t xml:space="preserve">A.18</t>
        </is>
      </c>
      <c r="C37" s="1"/>
      <c r="D37" s="1">
        <v>11</v>
      </c>
      <c r="E37" s="2" t="inlineStr">
        <is>
          <t xml:space="preserve">1.2. To ensure timely and equitable evaluation of proposals, offerors must follow the instructions contained herein.</t>
        </is>
      </c>
      <c r="F37" s="1" t="inlineStr">
        <is>
          <t xml:space="preserve">must</t>
        </is>
      </c>
      <c r="G37" s="1" t="inlineStr">
        <is>
          <t xml:space="preserve">Yes</t>
        </is>
      </c>
      <c r="H37" s="1" t="inlineStr">
        <is>
          <t xml:space="preserve">High</t>
        </is>
      </c>
      <c r="I37" s="2"/>
      <c r="J37" s="1" t="inlineStr">
        <is>
          <t xml:space="preserve">Unassigned</t>
        </is>
      </c>
      <c r="K37" s="1"/>
      <c r="L37" s="1"/>
      <c r="M37" s="2"/>
    </row>
    <row r="38">
      <c r="A38" s="1" t="inlineStr">
        <is>
          <t xml:space="preserve">R-037</t>
        </is>
      </c>
      <c r="B38" s="1" t="inlineStr">
        <is>
          <t xml:space="preserve">A.18</t>
        </is>
      </c>
      <c r="C38" s="1"/>
      <c r="D38" s="1">
        <v>11</v>
      </c>
      <c r="E38" s="2" t="inlineStr">
        <is>
          <t xml:space="preserve">1.3. In order for proposals to receive full consideration for award, offerors should ensure that the information furnished in support of the proposal is factual, accurate, and complete, and directly responds to the requirements of this solicitation.</t>
        </is>
      </c>
      <c r="F38" s="1" t="inlineStr">
        <is>
          <t xml:space="preserve">should</t>
        </is>
      </c>
      <c r="G38" s="1" t="inlineStr">
        <is>
          <t xml:space="preserve">Yes</t>
        </is>
      </c>
      <c r="H38" s="1" t="inlineStr">
        <is>
          <t xml:space="preserve">High</t>
        </is>
      </c>
      <c r="I38" s="2"/>
      <c r="J38" s="1" t="inlineStr">
        <is>
          <t xml:space="preserve">Unassigned</t>
        </is>
      </c>
      <c r="K38" s="1"/>
      <c r="L38" s="1"/>
      <c r="M38" s="2" t="inlineStr">
        <is>
          <t xml:space="preserve">qa-candidate:ambiguous-modal</t>
        </is>
      </c>
    </row>
    <row r="39">
      <c r="A39" s="1" t="inlineStr">
        <is>
          <t xml:space="preserve">R-038</t>
        </is>
      </c>
      <c r="B39" s="1" t="inlineStr">
        <is>
          <t xml:space="preserve">A.1.4</t>
        </is>
      </c>
      <c r="C39" s="1"/>
      <c r="D39" s="1">
        <v>11</v>
      </c>
      <c r="E39" s="2" t="inlineStr">
        <is>
          <t xml:space="preserve">2.1. All proposals shall be submitted by the Prime Offeror SDVOSB no later than (NLT) closing date and time specified in SF1442, Block 13a.</t>
        </is>
      </c>
      <c r="F39" s="1" t="inlineStr">
        <is>
          <t xml:space="preserve">shall</t>
        </is>
      </c>
      <c r="G39" s="1" t="inlineStr">
        <is>
          <t xml:space="preserve">Yes</t>
        </is>
      </c>
      <c r="H39" s="1" t="inlineStr">
        <is>
          <t xml:space="preserve">High</t>
        </is>
      </c>
      <c r="I39" s="2"/>
      <c r="J39" s="1" t="inlineStr">
        <is>
          <t xml:space="preserve">Unassigned</t>
        </is>
      </c>
      <c r="K39" s="1"/>
      <c r="L39" s="1"/>
      <c r="M39" s="2"/>
    </row>
    <row r="40">
      <c r="A40" s="1" t="inlineStr">
        <is>
          <t xml:space="preserve">R-039</t>
        </is>
      </c>
      <c r="B40" s="1" t="inlineStr">
        <is>
          <t xml:space="preserve">A.1.4</t>
        </is>
      </c>
      <c r="C40" s="1"/>
      <c r="D40" s="1">
        <v>11</v>
      </c>
      <c r="E40" s="2" t="inlineStr">
        <is>
          <t xml:space="preserve">2.2. Your proposal shall be submitted as portable data files (pdf), and documents submitted shall be no larger than 8 Mega Bytes (MB) in size.</t>
        </is>
      </c>
      <c r="F40" s="1" t="inlineStr">
        <is>
          <t xml:space="preserve">shall</t>
        </is>
      </c>
      <c r="G40" s="1" t="inlineStr">
        <is>
          <t xml:space="preserve">Yes</t>
        </is>
      </c>
      <c r="H40" s="1" t="inlineStr">
        <is>
          <t xml:space="preserve">High</t>
        </is>
      </c>
      <c r="I40" s="2"/>
      <c r="J40" s="1" t="inlineStr">
        <is>
          <t xml:space="preserve">Unassigned</t>
        </is>
      </c>
      <c r="K40" s="1"/>
      <c r="L40" s="1"/>
      <c r="M40" s="2"/>
    </row>
    <row r="41">
      <c r="A41" s="1" t="inlineStr">
        <is>
          <t xml:space="preserve">R-040</t>
        </is>
      </c>
      <c r="B41" s="1" t="inlineStr">
        <is>
          <t xml:space="preserve">A.1.4</t>
        </is>
      </c>
      <c r="C41" s="1"/>
      <c r="D41" s="1">
        <v>11</v>
      </c>
      <c r="E41" s="2" t="inlineStr">
        <is>
          <t xml:space="preserve">2.4. To be considered and accepted as timely the proposal must be received in its entirety prior to the deadline.</t>
        </is>
      </c>
      <c r="F41" s="1" t="inlineStr">
        <is>
          <t xml:space="preserve">must</t>
        </is>
      </c>
      <c r="G41" s="1" t="inlineStr">
        <is>
          <t xml:space="preserve">Yes</t>
        </is>
      </c>
      <c r="H41" s="1" t="inlineStr">
        <is>
          <t xml:space="preserve">High</t>
        </is>
      </c>
      <c r="I41" s="2"/>
      <c r="J41" s="1" t="inlineStr">
        <is>
          <t xml:space="preserve">Unassigned</t>
        </is>
      </c>
      <c r="K41" s="1"/>
      <c r="L41" s="1"/>
      <c r="M41" s="2"/>
    </row>
    <row r="42">
      <c r="A42" s="1" t="inlineStr">
        <is>
          <t xml:space="preserve">R-041</t>
        </is>
      </c>
      <c r="B42" s="1" t="inlineStr">
        <is>
          <t xml:space="preserve">A.1.4</t>
        </is>
      </c>
      <c r="C42" s="1"/>
      <c r="D42" s="1">
        <v>12</v>
      </c>
      <c r="E42" s="2" t="inlineStr">
        <is>
          <t xml:space="preserve">The proposals must conform to the solicitation requirements and judged to represent the best value to the Government.</t>
        </is>
      </c>
      <c r="F42" s="1" t="inlineStr">
        <is>
          <t xml:space="preserve">must</t>
        </is>
      </c>
      <c r="G42" s="1" t="inlineStr">
        <is>
          <t xml:space="preserve">Yes</t>
        </is>
      </c>
      <c r="H42" s="1" t="inlineStr">
        <is>
          <t xml:space="preserve">High</t>
        </is>
      </c>
      <c r="I42" s="2"/>
      <c r="J42" s="1" t="inlineStr">
        <is>
          <t xml:space="preserve">Unassigned</t>
        </is>
      </c>
      <c r="K42" s="1"/>
      <c r="L42" s="1"/>
      <c r="M42" s="2"/>
    </row>
    <row r="43">
      <c r="A43" s="1" t="inlineStr">
        <is>
          <t xml:space="preserve">R-042</t>
        </is>
      </c>
      <c r="B43" s="1" t="inlineStr">
        <is>
          <t xml:space="preserve">A.1.4</t>
        </is>
      </c>
      <c r="C43" s="1"/>
      <c r="D43" s="1">
        <v>12</v>
      </c>
      <c r="E43" s="2" t="inlineStr">
        <is>
          <t xml:space="preserve">Therefore, the offeror’s initial proposal should contain the offeror’s best terms from a cost or price and technical standpoint.</t>
        </is>
      </c>
      <c r="F43" s="1" t="inlineStr">
        <is>
          <t xml:space="preserve">should</t>
        </is>
      </c>
      <c r="G43" s="1" t="inlineStr">
        <is>
          <t xml:space="preserve">No</t>
        </is>
      </c>
      <c r="H43" s="1" t="inlineStr">
        <is>
          <t xml:space="preserve">High</t>
        </is>
      </c>
      <c r="I43" s="2"/>
      <c r="J43" s="1" t="inlineStr">
        <is>
          <t xml:space="preserve">Unassigned</t>
        </is>
      </c>
      <c r="K43" s="1"/>
      <c r="L43" s="1"/>
      <c r="M43" s="2" t="inlineStr">
        <is>
          <t xml:space="preserve">advisory</t>
        </is>
      </c>
    </row>
    <row r="44">
      <c r="A44" s="1" t="inlineStr">
        <is>
          <t xml:space="preserve">R-043</t>
        </is>
      </c>
      <c r="B44" s="1" t="inlineStr">
        <is>
          <t xml:space="preserve">A.1.4</t>
        </is>
      </c>
      <c r="C44" s="1"/>
      <c r="D44" s="1">
        <v>12</v>
      </c>
      <c r="E44" s="2" t="inlineStr">
        <is>
          <t xml:space="preserve">Offerors are cautioned that discussions may not be conducted, and Offerors should not assume that they will have an opportunity to revise their proposals after submission.</t>
        </is>
      </c>
      <c r="F44" s="1" t="inlineStr">
        <is>
          <t xml:space="preserve">should</t>
        </is>
      </c>
      <c r="G44" s="1" t="inlineStr">
        <is>
          <t xml:space="preserve">Yes</t>
        </is>
      </c>
      <c r="H44" s="1" t="inlineStr">
        <is>
          <t xml:space="preserve">High</t>
        </is>
      </c>
      <c r="I44" s="2"/>
      <c r="J44" s="1" t="inlineStr">
        <is>
          <t xml:space="preserve">Unassigned</t>
        </is>
      </c>
      <c r="K44" s="1"/>
      <c r="L44" s="1"/>
      <c r="M44" s="2" t="inlineStr">
        <is>
          <t xml:space="preserve">qa-candidate:ambiguous-modal</t>
        </is>
      </c>
    </row>
    <row r="45">
      <c r="A45" s="1" t="inlineStr">
        <is>
          <t xml:space="preserve">R-044</t>
        </is>
      </c>
      <c r="B45" s="1" t="inlineStr">
        <is>
          <t xml:space="preserve">A.1.4</t>
        </is>
      </c>
      <c r="C45" s="1"/>
      <c r="D45" s="1">
        <v>12</v>
      </c>
      <c r="E45" s="2" t="inlineStr">
        <is>
          <t xml:space="preserve">4.1. Proposals shall be typewritten, with fonts no smaller than 10 points, with page layout no smaller than ½” top, bottom and ½” side margins, single space, paginated, portrait mode or letter size paper; except charts may be displayed in landscape mode.</t>
        </is>
      </c>
      <c r="F45" s="1" t="inlineStr">
        <is>
          <t xml:space="preserve">shall</t>
        </is>
      </c>
      <c r="G45" s="1" t="inlineStr">
        <is>
          <t xml:space="preserve">Yes</t>
        </is>
      </c>
      <c r="H45" s="1" t="inlineStr">
        <is>
          <t xml:space="preserve">High</t>
        </is>
      </c>
      <c r="I45" s="2"/>
      <c r="J45" s="1" t="inlineStr">
        <is>
          <t xml:space="preserve">Technical Proposal</t>
        </is>
      </c>
      <c r="K45" s="1"/>
      <c r="L45" s="1"/>
      <c r="M45" s="2"/>
    </row>
    <row r="46">
      <c r="A46" s="1" t="inlineStr">
        <is>
          <t xml:space="preserve">R-045</t>
        </is>
      </c>
      <c r="B46" s="1" t="inlineStr">
        <is>
          <t xml:space="preserve">A.1.4</t>
        </is>
      </c>
      <c r="C46" s="1"/>
      <c r="D46" s="1">
        <v>12</v>
      </c>
      <c r="E46" s="2" t="inlineStr">
        <is>
          <t xml:space="preserve">4.2. Solicitation forms requiring to be completed shall be typewritten with fonts no smaller than 9 points.</t>
        </is>
      </c>
      <c r="F46" s="1" t="inlineStr">
        <is>
          <t xml:space="preserve">shall</t>
        </is>
      </c>
      <c r="G46" s="1" t="inlineStr">
        <is>
          <t xml:space="preserve">Yes</t>
        </is>
      </c>
      <c r="H46" s="1" t="inlineStr">
        <is>
          <t xml:space="preserve">High</t>
        </is>
      </c>
      <c r="I46" s="2"/>
      <c r="J46" s="1" t="inlineStr">
        <is>
          <t xml:space="preserve">Technical Proposal</t>
        </is>
      </c>
      <c r="K46" s="1"/>
      <c r="L46" s="1"/>
      <c r="M46" s="2"/>
    </row>
    <row r="47">
      <c r="A47" s="1" t="inlineStr">
        <is>
          <t xml:space="preserve">R-046</t>
        </is>
      </c>
      <c r="B47" s="1" t="inlineStr">
        <is>
          <t xml:space="preserve">A.4.3</t>
        </is>
      </c>
      <c r="C47" s="1" t="inlineStr">
        <is>
          <t xml:space="preserve">SOW</t>
        </is>
      </c>
      <c r="D47" s="1">
        <v>12</v>
      </c>
      <c r="E47" s="2" t="inlineStr">
        <is>
          <t xml:space="preserve">4.4. Any conceptual drawings, one-line diagrams, etc. included in your proposal shall be submitted as portable data files (pdf).</t>
        </is>
      </c>
      <c r="F47" s="1" t="inlineStr">
        <is>
          <t xml:space="preserve">shall</t>
        </is>
      </c>
      <c r="G47" s="1" t="inlineStr">
        <is>
          <t xml:space="preserve">Yes</t>
        </is>
      </c>
      <c r="H47" s="1" t="inlineStr">
        <is>
          <t xml:space="preserve">High</t>
        </is>
      </c>
      <c r="I47" s="2"/>
      <c r="J47" s="1" t="inlineStr">
        <is>
          <t xml:space="preserve">Technical Proposal</t>
        </is>
      </c>
      <c r="K47" s="1"/>
      <c r="L47" s="1"/>
      <c r="M47" s="2"/>
    </row>
    <row r="48">
      <c r="A48" s="1" t="inlineStr">
        <is>
          <t xml:space="preserve">R-047</t>
        </is>
      </c>
      <c r="B48" s="1" t="inlineStr">
        <is>
          <t xml:space="preserve">A.4.3</t>
        </is>
      </c>
      <c r="C48" s="1" t="inlineStr">
        <is>
          <t xml:space="preserve">SOW</t>
        </is>
      </c>
      <c r="D48" s="1">
        <v>12</v>
      </c>
      <c r="E48" s="2" t="inlineStr">
        <is>
          <t xml:space="preserve">4.6. Proposals which merely restate the requirement or state that the requirement will be met, without providing supporting rationale, are not sufficient and will not be considered an appropriate response.</t>
        </is>
      </c>
      <c r="F48" s="1" t="inlineStr">
        <is>
          <t xml:space="preserve">will</t>
        </is>
      </c>
      <c r="G48" s="1" t="inlineStr">
        <is>
          <t xml:space="preserve">Yes</t>
        </is>
      </c>
      <c r="H48" s="1" t="inlineStr">
        <is>
          <t xml:space="preserve">High</t>
        </is>
      </c>
      <c r="I48" s="2"/>
      <c r="J48" s="1" t="inlineStr">
        <is>
          <t xml:space="preserve">Technical Proposal</t>
        </is>
      </c>
      <c r="K48" s="1"/>
      <c r="L48" s="1"/>
      <c r="M48" s="2" t="inlineStr">
        <is>
          <t xml:space="preserve">evaluation-criterion; qa:modal:text states 'will not be considered'; modal should name that verb</t>
        </is>
      </c>
    </row>
    <row r="49">
      <c r="A49" s="1" t="inlineStr">
        <is>
          <t xml:space="preserve">R-048</t>
        </is>
      </c>
      <c r="B49" s="1" t="inlineStr">
        <is>
          <t xml:space="preserve">A.4.3</t>
        </is>
      </c>
      <c r="C49" s="1" t="inlineStr">
        <is>
          <t xml:space="preserve">SOW</t>
        </is>
      </c>
      <c r="D49" s="1">
        <v>13</v>
      </c>
      <c r="E49" s="2" t="inlineStr">
        <is>
          <t xml:space="preserve">4.7. Offers that do not propose to perform all the work required by the solicitation will not be considered.</t>
        </is>
      </c>
      <c r="F49" s="1" t="inlineStr">
        <is>
          <t xml:space="preserve">will</t>
        </is>
      </c>
      <c r="G49" s="1" t="inlineStr">
        <is>
          <t xml:space="preserve">Yes</t>
        </is>
      </c>
      <c r="H49" s="1" t="inlineStr">
        <is>
          <t xml:space="preserve">High</t>
        </is>
      </c>
      <c r="I49" s="2"/>
      <c r="J49" s="1" t="inlineStr">
        <is>
          <t xml:space="preserve">Technical Proposal</t>
        </is>
      </c>
      <c r="K49" s="1"/>
      <c r="L49" s="1"/>
      <c r="M49" s="2" t="inlineStr">
        <is>
          <t xml:space="preserve">evaluation-criterion</t>
        </is>
      </c>
    </row>
    <row r="50">
      <c r="A50" s="1" t="inlineStr">
        <is>
          <t xml:space="preserve">R-049</t>
        </is>
      </c>
      <c r="B50" s="1" t="inlineStr">
        <is>
          <t xml:space="preserve">A.4.3</t>
        </is>
      </c>
      <c r="C50" s="1" t="inlineStr">
        <is>
          <t xml:space="preserve">SOW</t>
        </is>
      </c>
      <c r="D50" s="1">
        <v>13</v>
      </c>
      <c r="E50" s="2" t="inlineStr">
        <is>
          <t xml:space="preserve">4.8. Proprietary Data: Each page of the offeror’s proposals must be reviewed and marked as to proprietary data content by the offeror in strict compliance with FAR 52.215-1.</t>
        </is>
      </c>
      <c r="F50" s="1" t="inlineStr">
        <is>
          <t xml:space="preserve">must</t>
        </is>
      </c>
      <c r="G50" s="1" t="inlineStr">
        <is>
          <t xml:space="preserve">Yes</t>
        </is>
      </c>
      <c r="H50" s="1" t="inlineStr">
        <is>
          <t xml:space="preserve">High</t>
        </is>
      </c>
      <c r="I50" s="2"/>
      <c r="J50" s="1" t="inlineStr">
        <is>
          <t xml:space="preserve">Technical Proposal</t>
        </is>
      </c>
      <c r="K50" s="1"/>
      <c r="L50" s="1"/>
      <c r="M50" s="2"/>
    </row>
    <row r="51">
      <c r="A51" s="1" t="inlineStr">
        <is>
          <t xml:space="preserve">R-050</t>
        </is>
      </c>
      <c r="B51" s="1" t="inlineStr">
        <is>
          <t xml:space="preserve">A.4.3</t>
        </is>
      </c>
      <c r="C51" s="1" t="inlineStr">
        <is>
          <t xml:space="preserve">SOW</t>
        </is>
      </c>
      <c r="D51" s="1">
        <v>13</v>
      </c>
      <c r="E51" s="2" t="inlineStr">
        <is>
          <t xml:space="preserve">4.9. Proposals submitted in response to this solicitation shall be signed by the SDVOSB 51% owner and dated.</t>
        </is>
      </c>
      <c r="F51" s="1" t="inlineStr">
        <is>
          <t xml:space="preserve">shall</t>
        </is>
      </c>
      <c r="G51" s="1" t="inlineStr">
        <is>
          <t xml:space="preserve">Yes</t>
        </is>
      </c>
      <c r="H51" s="1" t="inlineStr">
        <is>
          <t xml:space="preserve">High</t>
        </is>
      </c>
      <c r="I51" s="2"/>
      <c r="J51" s="1" t="inlineStr">
        <is>
          <t xml:space="preserve">Technical Proposal</t>
        </is>
      </c>
      <c r="K51" s="1"/>
      <c r="L51" s="1"/>
      <c r="M51" s="2"/>
    </row>
    <row r="52">
      <c r="A52" s="1" t="inlineStr">
        <is>
          <t xml:space="preserve">R-051</t>
        </is>
      </c>
      <c r="B52" s="1" t="inlineStr">
        <is>
          <t xml:space="preserve">A.4.3</t>
        </is>
      </c>
      <c r="C52" s="1" t="inlineStr">
        <is>
          <t xml:space="preserve">SOW</t>
        </is>
      </c>
      <c r="D52" s="1">
        <v>13</v>
      </c>
      <c r="E52" s="2" t="inlineStr">
        <is>
          <t xml:space="preserve">5. TECHNICAL PROPOSAL PREPARATION INSTRUCTIONS: The following must be included in the offeror’s technical proposal:</t>
        </is>
      </c>
      <c r="F52" s="1" t="inlineStr">
        <is>
          <t xml:space="preserve">must</t>
        </is>
      </c>
      <c r="G52" s="1" t="inlineStr">
        <is>
          <t xml:space="preserve">Yes</t>
        </is>
      </c>
      <c r="H52" s="1" t="inlineStr">
        <is>
          <t xml:space="preserve">High</t>
        </is>
      </c>
      <c r="I52" s="2"/>
      <c r="J52" s="1" t="inlineStr">
        <is>
          <t xml:space="preserve">Technical Proposal</t>
        </is>
      </c>
      <c r="K52" s="1"/>
      <c r="L52" s="1"/>
      <c r="M52" s="2"/>
    </row>
    <row r="53">
      <c r="A53" s="1" t="inlineStr">
        <is>
          <t xml:space="preserve">R-052</t>
        </is>
      </c>
      <c r="B53" s="1" t="inlineStr">
        <is>
          <t xml:space="preserve">A.4.3</t>
        </is>
      </c>
      <c r="C53" s="1" t="inlineStr">
        <is>
          <t xml:space="preserve">SOW</t>
        </is>
      </c>
      <c r="D53" s="1">
        <v>13</v>
      </c>
      <c r="E53" s="2" t="inlineStr">
        <is>
          <t xml:space="preserve">(f) Required Submittals for Factor 4 – Project Schedule *** TECHNICAL PROPOSAL SHALL NOT INCLUDE PRICING DATA *** PRICE PROPOSAL PREPARATION INSTRUCTIONS</t>
        </is>
      </c>
      <c r="F53" s="1" t="inlineStr">
        <is>
          <t xml:space="preserve">shall</t>
        </is>
      </c>
      <c r="G53" s="1" t="inlineStr">
        <is>
          <t xml:space="preserve">Yes</t>
        </is>
      </c>
      <c r="H53" s="1" t="inlineStr">
        <is>
          <t xml:space="preserve">High</t>
        </is>
      </c>
      <c r="I53" s="2"/>
      <c r="J53" s="1" t="inlineStr">
        <is>
          <t xml:space="preserve">Technical Proposal</t>
        </is>
      </c>
      <c r="K53" s="1"/>
      <c r="L53" s="1"/>
      <c r="M53" s="2" t="inlineStr">
        <is>
          <t xml:space="preserve">under: TECHNICAL PROPOSAL: — table-derived</t>
        </is>
      </c>
    </row>
    <row r="54">
      <c r="A54" s="1" t="inlineStr">
        <is>
          <t xml:space="preserve">R-053</t>
        </is>
      </c>
      <c r="B54" s="1" t="inlineStr">
        <is>
          <t xml:space="preserve">A.4.3</t>
        </is>
      </c>
      <c r="C54" s="1" t="inlineStr">
        <is>
          <t xml:space="preserve">SOW</t>
        </is>
      </c>
      <c r="D54" s="1">
        <v>14</v>
      </c>
      <c r="E54" s="2" t="inlineStr">
        <is>
          <t xml:space="preserve">6. PRICE PROPOSAL PREPARATION INSTRUCTIONS: The following must be included in the offeror’s Price Proposal:</t>
        </is>
      </c>
      <c r="F54" s="1" t="inlineStr">
        <is>
          <t xml:space="preserve">must</t>
        </is>
      </c>
      <c r="G54" s="1" t="inlineStr">
        <is>
          <t xml:space="preserve">Yes</t>
        </is>
      </c>
      <c r="H54" s="1" t="inlineStr">
        <is>
          <t xml:space="preserve">High</t>
        </is>
      </c>
      <c r="I54" s="2"/>
      <c r="J54" s="1" t="inlineStr">
        <is>
          <t xml:space="preserve">Price Proposal</t>
        </is>
      </c>
      <c r="K54" s="1"/>
      <c r="L54" s="1"/>
      <c r="M54" s="2"/>
    </row>
    <row r="55">
      <c r="A55" s="1" t="inlineStr">
        <is>
          <t xml:space="preserve">R-054</t>
        </is>
      </c>
      <c r="B55" s="1" t="inlineStr">
        <is>
          <t xml:space="preserve">A.4.3</t>
        </is>
      </c>
      <c r="C55" s="1" t="inlineStr">
        <is>
          <t xml:space="preserve">SOW</t>
        </is>
      </c>
      <c r="D55" s="1">
        <v>14</v>
      </c>
      <c r="E55" s="2" t="inlineStr">
        <is>
          <t xml:space="preserve">(a) Cover Page with: Solicitation Number, Project Title and Project Number, Company Information (company name, principal points of contact, email, address, phone numbers (including area code), Unique Entity Identifier (UEI) number, Cage code, etc.).</t>
        </is>
      </c>
      <c r="F55" s="1" t="inlineStr">
        <is>
          <t xml:space="preserve">other</t>
        </is>
      </c>
      <c r="G55" s="1" t="inlineStr">
        <is>
          <t xml:space="preserve">Yes</t>
        </is>
      </c>
      <c r="H55" s="1" t="inlineStr">
        <is>
          <t xml:space="preserve">High</t>
        </is>
      </c>
      <c r="I55" s="2"/>
      <c r="J55" s="1" t="inlineStr">
        <is>
          <t xml:space="preserve">Price Proposal</t>
        </is>
      </c>
      <c r="K55" s="1"/>
      <c r="L55" s="1"/>
      <c r="M55" s="2" t="inlineStr">
        <is>
          <t xml:space="preserve">under: PRICE PROPOSAL PREPARATION INSTRUCTIONS: The following must be included in the offeror’s Price Proposal: — table-derived</t>
        </is>
      </c>
    </row>
    <row r="56">
      <c r="A56" s="1" t="inlineStr">
        <is>
          <t xml:space="preserve">R-055</t>
        </is>
      </c>
      <c r="B56" s="1" t="inlineStr">
        <is>
          <t xml:space="preserve">A.4.3</t>
        </is>
      </c>
      <c r="C56" s="1" t="inlineStr">
        <is>
          <t xml:space="preserve">SOW</t>
        </is>
      </c>
      <c r="D56" s="1">
        <v>14</v>
      </c>
      <c r="E56" s="2" t="inlineStr">
        <is>
          <t xml:space="preserve">(b) Table of Contents.</t>
        </is>
      </c>
      <c r="F56" s="1" t="inlineStr">
        <is>
          <t xml:space="preserve">other</t>
        </is>
      </c>
      <c r="G56" s="1" t="inlineStr">
        <is>
          <t xml:space="preserve">Yes</t>
        </is>
      </c>
      <c r="H56" s="1" t="inlineStr">
        <is>
          <t xml:space="preserve">High</t>
        </is>
      </c>
      <c r="I56" s="2"/>
      <c r="J56" s="1" t="inlineStr">
        <is>
          <t xml:space="preserve">Price Proposal</t>
        </is>
      </c>
      <c r="K56" s="1"/>
      <c r="L56" s="1"/>
      <c r="M56" s="2" t="inlineStr">
        <is>
          <t xml:space="preserve">under: PRICE PROPOSAL PREPARATION INSTRUCTIONS: The following must be included in the offeror’s Price Proposal: — table-derived</t>
        </is>
      </c>
    </row>
    <row r="57">
      <c r="A57" s="1" t="inlineStr">
        <is>
          <t xml:space="preserve">R-056</t>
        </is>
      </c>
      <c r="B57" s="1" t="inlineStr">
        <is>
          <t xml:space="preserve">A.4.3</t>
        </is>
      </c>
      <c r="C57" s="1" t="inlineStr">
        <is>
          <t xml:space="preserve">SOW</t>
        </is>
      </c>
      <c r="D57" s="1">
        <v>14</v>
      </c>
      <c r="E57" s="2" t="inlineStr">
        <is>
          <t xml:space="preserve">(c) Signed SF 1442 by the SDVOSB, with Blocks 14-20C completed including acknowledgement of any Amendments issued.</t>
        </is>
      </c>
      <c r="F57" s="1" t="inlineStr">
        <is>
          <t xml:space="preserve">other</t>
        </is>
      </c>
      <c r="G57" s="1" t="inlineStr">
        <is>
          <t xml:space="preserve">Yes</t>
        </is>
      </c>
      <c r="H57" s="1" t="inlineStr">
        <is>
          <t xml:space="preserve">High</t>
        </is>
      </c>
      <c r="I57" s="2"/>
      <c r="J57" s="1" t="inlineStr">
        <is>
          <t xml:space="preserve">Price Proposal</t>
        </is>
      </c>
      <c r="K57" s="1"/>
      <c r="L57" s="1"/>
      <c r="M57" s="2" t="inlineStr">
        <is>
          <t xml:space="preserve">under: PRICE PROPOSAL PREPARATION INSTRUCTIONS: The following must be included in the offeror’s Price Proposal: — table-derived</t>
        </is>
      </c>
    </row>
    <row r="58">
      <c r="A58" s="1" t="inlineStr">
        <is>
          <t xml:space="preserve">R-057</t>
        </is>
      </c>
      <c r="B58" s="1" t="inlineStr">
        <is>
          <t xml:space="preserve">A.4.3</t>
        </is>
      </c>
      <c r="C58" s="1" t="inlineStr">
        <is>
          <t xml:space="preserve">SOW</t>
        </is>
      </c>
      <c r="D58" s="1">
        <v>14</v>
      </c>
      <c r="E58" s="2" t="inlineStr">
        <is>
          <t xml:space="preserve">(d) Completed Price Schedule.</t>
        </is>
      </c>
      <c r="F58" s="1" t="inlineStr">
        <is>
          <t xml:space="preserve">other</t>
        </is>
      </c>
      <c r="G58" s="1" t="inlineStr">
        <is>
          <t xml:space="preserve">Yes</t>
        </is>
      </c>
      <c r="H58" s="1" t="inlineStr">
        <is>
          <t xml:space="preserve">High</t>
        </is>
      </c>
      <c r="I58" s="2"/>
      <c r="J58" s="1" t="inlineStr">
        <is>
          <t xml:space="preserve">Price Proposal</t>
        </is>
      </c>
      <c r="K58" s="1"/>
      <c r="L58" s="1"/>
      <c r="M58" s="2" t="inlineStr">
        <is>
          <t xml:space="preserve">under: PRICE PROPOSAL PREPARATION INSTRUCTIONS: The following must be included in the offeror’s Price Proposal: — table-derived</t>
        </is>
      </c>
    </row>
    <row r="59">
      <c r="A59" s="1" t="inlineStr">
        <is>
          <t xml:space="preserve">R-058</t>
        </is>
      </c>
      <c r="B59" s="1" t="inlineStr">
        <is>
          <t xml:space="preserve">A.4.3</t>
        </is>
      </c>
      <c r="C59" s="1" t="inlineStr">
        <is>
          <t xml:space="preserve">SOW</t>
        </is>
      </c>
      <c r="D59" s="1">
        <v>14</v>
      </c>
      <c r="E59" s="2" t="inlineStr">
        <is>
          <t xml:space="preserve">(e) Price Proposal Breakdown to support price proposed.</t>
        </is>
      </c>
      <c r="F59" s="1" t="inlineStr">
        <is>
          <t xml:space="preserve">other</t>
        </is>
      </c>
      <c r="G59" s="1" t="inlineStr">
        <is>
          <t xml:space="preserve">Yes</t>
        </is>
      </c>
      <c r="H59" s="1" t="inlineStr">
        <is>
          <t xml:space="preserve">High</t>
        </is>
      </c>
      <c r="I59" s="2"/>
      <c r="J59" s="1" t="inlineStr">
        <is>
          <t xml:space="preserve">Price Proposal</t>
        </is>
      </c>
      <c r="K59" s="1"/>
      <c r="L59" s="1"/>
      <c r="M59" s="2" t="inlineStr">
        <is>
          <t xml:space="preserve">under: PRICE PROPOSAL PREPARATION INSTRUCTIONS: The following must be included in the offeror’s Price Proposal: — table-derived</t>
        </is>
      </c>
    </row>
    <row r="60">
      <c r="A60" s="1" t="inlineStr">
        <is>
          <t xml:space="preserve">R-059</t>
        </is>
      </c>
      <c r="B60" s="1" t="inlineStr">
        <is>
          <t xml:space="preserve">A.4.3</t>
        </is>
      </c>
      <c r="C60" s="1" t="inlineStr">
        <is>
          <t xml:space="preserve">SOW</t>
        </is>
      </c>
      <c r="D60" s="1">
        <v>14</v>
      </c>
      <c r="E60" s="2" t="inlineStr">
        <is>
          <t xml:space="preserve">(f) Verification of the annual form VETS-4212, Federal Contractor Veterans’ Employment Report.</t>
        </is>
      </c>
      <c r="F60" s="1" t="inlineStr">
        <is>
          <t xml:space="preserve">other</t>
        </is>
      </c>
      <c r="G60" s="1" t="inlineStr">
        <is>
          <t xml:space="preserve">Yes</t>
        </is>
      </c>
      <c r="H60" s="1" t="inlineStr">
        <is>
          <t xml:space="preserve">High</t>
        </is>
      </c>
      <c r="I60" s="2"/>
      <c r="J60" s="1" t="inlineStr">
        <is>
          <t xml:space="preserve">Price Proposal</t>
        </is>
      </c>
      <c r="K60" s="1"/>
      <c r="L60" s="1"/>
      <c r="M60" s="2" t="inlineStr">
        <is>
          <t xml:space="preserve">under: PRICE PROPOSAL PREPARATION INSTRUCTIONS: The following must be included in the offeror’s Price Proposal: — table-derived</t>
        </is>
      </c>
    </row>
    <row r="61">
      <c r="A61" s="1" t="inlineStr">
        <is>
          <t xml:space="preserve">R-060</t>
        </is>
      </c>
      <c r="B61" s="1" t="inlineStr">
        <is>
          <t xml:space="preserve">A.4.3</t>
        </is>
      </c>
      <c r="C61" s="1" t="inlineStr">
        <is>
          <t xml:space="preserve">SOW</t>
        </is>
      </c>
      <c r="D61" s="1">
        <v>14</v>
      </c>
      <c r="E61" s="2" t="inlineStr">
        <is>
          <t xml:space="preserve">(g) Copy of current SDVOSB certification.</t>
        </is>
      </c>
      <c r="F61" s="1" t="inlineStr">
        <is>
          <t xml:space="preserve">other</t>
        </is>
      </c>
      <c r="G61" s="1" t="inlineStr">
        <is>
          <t xml:space="preserve">Yes</t>
        </is>
      </c>
      <c r="H61" s="1" t="inlineStr">
        <is>
          <t xml:space="preserve">High</t>
        </is>
      </c>
      <c r="I61" s="2"/>
      <c r="J61" s="1" t="inlineStr">
        <is>
          <t xml:space="preserve">Price Proposal</t>
        </is>
      </c>
      <c r="K61" s="1"/>
      <c r="L61" s="1"/>
      <c r="M61" s="2" t="inlineStr">
        <is>
          <t xml:space="preserve">under: PRICE PROPOSAL PREPARATION INSTRUCTIONS: The following must be included in the offeror’s Price Proposal: — table-derived</t>
        </is>
      </c>
    </row>
    <row r="62">
      <c r="A62" s="1" t="inlineStr">
        <is>
          <t xml:space="preserve">R-061</t>
        </is>
      </c>
      <c r="B62" s="1" t="inlineStr">
        <is>
          <t xml:space="preserve">A.4.3</t>
        </is>
      </c>
      <c r="C62" s="1" t="inlineStr">
        <is>
          <t xml:space="preserve">SOW</t>
        </is>
      </c>
      <c r="D62" s="1">
        <v>14</v>
      </c>
      <c r="E62" s="2" t="inlineStr">
        <is>
          <t xml:space="preserve">(h) Completed Experience Modification Rate (EMR) Form shall be submitted in a separate PDF document (do not combine/save with other documents).</t>
        </is>
      </c>
      <c r="F62" s="1" t="inlineStr">
        <is>
          <t xml:space="preserve">shall</t>
        </is>
      </c>
      <c r="G62" s="1" t="inlineStr">
        <is>
          <t xml:space="preserve">Yes</t>
        </is>
      </c>
      <c r="H62" s="1" t="inlineStr">
        <is>
          <t xml:space="preserve">High</t>
        </is>
      </c>
      <c r="I62" s="2"/>
      <c r="J62" s="1" t="inlineStr">
        <is>
          <t xml:space="preserve">Price Proposal</t>
        </is>
      </c>
      <c r="K62" s="1"/>
      <c r="L62" s="1"/>
      <c r="M62" s="2" t="inlineStr">
        <is>
          <t xml:space="preserve">under: PRICE PROPOSAL PREPARATION INSTRUCTIONS: The following must be included in the offeror’s Price Proposal: — table-derived</t>
        </is>
      </c>
    </row>
    <row r="63">
      <c r="A63" s="1" t="inlineStr">
        <is>
          <t xml:space="preserve">R-062</t>
        </is>
      </c>
      <c r="B63" s="1" t="inlineStr">
        <is>
          <t xml:space="preserve">A.4.3</t>
        </is>
      </c>
      <c r="C63" s="1" t="inlineStr">
        <is>
          <t xml:space="preserve">SOW</t>
        </is>
      </c>
      <c r="D63" s="1">
        <v>14</v>
      </c>
      <c r="E63" s="2" t="inlineStr">
        <is>
          <t xml:space="preserve">(i) Bid Bond-SF24 “legible scan copy in pdf format” The bid bond will be submitted in a separate PDF document (do not combine/save with other documents) and shall be named “BID BOND SOLICITATION NUMBER – OFFEROR COMPANY NAME”.</t>
        </is>
      </c>
      <c r="F63" s="1" t="inlineStr">
        <is>
          <t xml:space="preserve">shall</t>
        </is>
      </c>
      <c r="G63" s="1" t="inlineStr">
        <is>
          <t xml:space="preserve">Yes</t>
        </is>
      </c>
      <c r="H63" s="1" t="inlineStr">
        <is>
          <t xml:space="preserve">High</t>
        </is>
      </c>
      <c r="I63" s="2"/>
      <c r="J63" s="1" t="inlineStr">
        <is>
          <t xml:space="preserve">Price Proposal</t>
        </is>
      </c>
      <c r="K63" s="1"/>
      <c r="L63" s="1"/>
      <c r="M63" s="2" t="inlineStr">
        <is>
          <t xml:space="preserve">under: PRICE PROPOSAL PREPARATION INSTRUCTIONS: The following must be included in the offeror’s Price Proposal: — table-derived; near-duplicate:R-020; qa:flags:same bid bond separate-PDF and naming requirement as R-020</t>
        </is>
      </c>
    </row>
    <row r="64">
      <c r="A64" s="1" t="inlineStr">
        <is>
          <t xml:space="preserve">R-063</t>
        </is>
      </c>
      <c r="B64" s="1" t="inlineStr">
        <is>
          <t xml:space="preserve">A.4.3</t>
        </is>
      </c>
      <c r="C64" s="1" t="inlineStr">
        <is>
          <t xml:space="preserve">SOW</t>
        </is>
      </c>
      <c r="D64" s="1">
        <v>14</v>
      </c>
      <c r="E64" s="2" t="inlineStr">
        <is>
          <t xml:space="preserve">(j) Completed Mandatory (LOS) Certification: Completed Mandatory (LOS) Certification Form and VAAR 852.219-75 VA NOTICE OF LIMITATIONS ON SUBCONTRACTING—CERTIFICATE OF COMPLIANCE FOR SERVICES AND CONSTRUCTION (SEP 2021) (DEVIATION) shall be submitted in a separate PDF document (do not combine/save with other documents).</t>
        </is>
      </c>
      <c r="F64" s="1" t="inlineStr">
        <is>
          <t xml:space="preserve">shall</t>
        </is>
      </c>
      <c r="G64" s="1" t="inlineStr">
        <is>
          <t xml:space="preserve">Yes</t>
        </is>
      </c>
      <c r="H64" s="1" t="inlineStr">
        <is>
          <t xml:space="preserve">High</t>
        </is>
      </c>
      <c r="I64" s="2"/>
      <c r="J64" s="1" t="inlineStr">
        <is>
          <t xml:space="preserve">Price Proposal</t>
        </is>
      </c>
      <c r="K64" s="1"/>
      <c r="L64" s="1"/>
      <c r="M64" s="2" t="inlineStr">
        <is>
          <t xml:space="preserve">under: PRICE PROPOSAL PREPARATION INSTRUCTIONS: The following must be included in the offeror’s Price Proposal: — table-derived</t>
        </is>
      </c>
    </row>
    <row r="65">
      <c r="A65" s="1" t="inlineStr">
        <is>
          <t xml:space="preserve">R-064</t>
        </is>
      </c>
      <c r="B65" s="1" t="inlineStr">
        <is>
          <t xml:space="preserve">A.4.3</t>
        </is>
      </c>
      <c r="C65" s="1" t="inlineStr">
        <is>
          <t xml:space="preserve">SOW</t>
        </is>
      </c>
      <c r="D65" s="1">
        <v>15</v>
      </c>
      <c r="E65" s="2" t="inlineStr">
        <is>
          <t xml:space="preserve">The breakdown shall separately at a minimum but not limited to (this is not an all-inclusive breakdown list, DO NOT limit your breakdown to this list) include the following cost elements: Labor (Direct &amp; Indirect), Materials, Material Markups, Material Overhead, Equipment, Subcontractor Cost, Other Direct Costs, Overhead Expenses, Indirect Cost, General &amp; Administrative (G&amp;A) expenses, and Profit.</t>
        </is>
      </c>
      <c r="F65" s="1" t="inlineStr">
        <is>
          <t xml:space="preserve">shall</t>
        </is>
      </c>
      <c r="G65" s="1" t="inlineStr">
        <is>
          <t xml:space="preserve">Yes</t>
        </is>
      </c>
      <c r="H65" s="1" t="inlineStr">
        <is>
          <t xml:space="preserve">High</t>
        </is>
      </c>
      <c r="I65" s="2"/>
      <c r="J65" s="1" t="inlineStr">
        <is>
          <t xml:space="preserve">Price Proposal</t>
        </is>
      </c>
      <c r="K65" s="1"/>
      <c r="L65" s="1"/>
      <c r="M65" s="2"/>
    </row>
    <row r="66">
      <c r="A66" s="1" t="inlineStr">
        <is>
          <t xml:space="preserve">R-065</t>
        </is>
      </c>
      <c r="B66" s="1" t="inlineStr">
        <is>
          <t xml:space="preserve">A.4.3</t>
        </is>
      </c>
      <c r="C66" s="1" t="inlineStr">
        <is>
          <t xml:space="preserve">SOW</t>
        </is>
      </c>
      <c r="D66" s="1">
        <v>15</v>
      </c>
      <c r="E66" s="2" t="inlineStr">
        <is>
          <t xml:space="preserve">8. NOTE: Price breakdown shall be indicative of showing at least 15 percent of the cost of the contract performance incurred for personnel will be spent on the concern's employees or the employees of other eligible service-disabled veteran-owned small business concerns in accordance with VAAR 852.219-73.</t>
        </is>
      </c>
      <c r="F66" s="1" t="inlineStr">
        <is>
          <t xml:space="preserve">shall</t>
        </is>
      </c>
      <c r="G66" s="1" t="inlineStr">
        <is>
          <t xml:space="preserve">Yes</t>
        </is>
      </c>
      <c r="H66" s="1" t="inlineStr">
        <is>
          <t xml:space="preserve">High</t>
        </is>
      </c>
      <c r="I66" s="2"/>
      <c r="J66" s="1" t="inlineStr">
        <is>
          <t xml:space="preserve">Price Proposal</t>
        </is>
      </c>
      <c r="K66" s="1"/>
      <c r="L66" s="1"/>
      <c r="M66" s="2" t="inlineStr">
        <is>
          <t xml:space="preserve">qa-candidate:weak-verifiability; xref:unresolved</t>
        </is>
      </c>
    </row>
    <row r="67">
      <c r="A67" s="1" t="inlineStr">
        <is>
          <t xml:space="preserve">R-066</t>
        </is>
      </c>
      <c r="B67" s="1" t="inlineStr">
        <is>
          <t xml:space="preserve">A.4.3</t>
        </is>
      </c>
      <c r="C67" s="1" t="inlineStr">
        <is>
          <t xml:space="preserve">SOW</t>
        </is>
      </c>
      <c r="D67" s="1">
        <v>16</v>
      </c>
      <c r="E67" s="2" t="inlineStr">
        <is>
          <t xml:space="preserve">FACTOR 1: RELEVANT AND RECENT PAST PERFORMANCE (No page limit) Past Performance Submission Requirements Guidelines for Project Documentation and Evaluation Submission of Past Performance Projects The offeror is required to submit a minimum of three (3) and a maximum of five (5) past performance projects.</t>
        </is>
      </c>
      <c r="F67" s="1" t="inlineStr">
        <is>
          <t xml:space="preserve">other</t>
        </is>
      </c>
      <c r="G67" s="1" t="inlineStr">
        <is>
          <t xml:space="preserve">Yes</t>
        </is>
      </c>
      <c r="H67" s="1" t="inlineStr">
        <is>
          <t xml:space="preserve">High</t>
        </is>
      </c>
      <c r="I67" s="2"/>
      <c r="J67" s="1" t="inlineStr">
        <is>
          <t xml:space="preserve">Past Performance</t>
        </is>
      </c>
      <c r="K67" s="1"/>
      <c r="L67" s="1"/>
      <c r="M67" s="2"/>
    </row>
    <row r="68">
      <c r="A68" s="1" t="inlineStr">
        <is>
          <t xml:space="preserve">R-067</t>
        </is>
      </c>
      <c r="B68" s="1" t="inlineStr">
        <is>
          <t xml:space="preserve">A.4.3</t>
        </is>
      </c>
      <c r="C68" s="1" t="inlineStr">
        <is>
          <t xml:space="preserve">SOW</t>
        </is>
      </c>
      <c r="D68" s="1">
        <v>16</v>
      </c>
      <c r="E68" s="2" t="inlineStr">
        <is>
          <t xml:space="preserve">These projects must involve work of a similar size and scope as the current project and should have been completed or substantially completed (at least 50% finished) within the past five (5) years from the date this solicitation was issued.</t>
        </is>
      </c>
      <c r="F68" s="1" t="inlineStr">
        <is>
          <t xml:space="preserve">must</t>
        </is>
      </c>
      <c r="G68" s="1" t="inlineStr">
        <is>
          <t xml:space="preserve">Yes</t>
        </is>
      </c>
      <c r="H68" s="1" t="inlineStr">
        <is>
          <t xml:space="preserve">High</t>
        </is>
      </c>
      <c r="I68" s="2"/>
      <c r="J68" s="1" t="inlineStr">
        <is>
          <t xml:space="preserve">Past Performance</t>
        </is>
      </c>
      <c r="K68" s="1"/>
      <c r="L68" s="1"/>
      <c r="M68" s="2"/>
    </row>
    <row r="69">
      <c r="A69" s="1" t="inlineStr">
        <is>
          <t xml:space="preserve">R-068</t>
        </is>
      </c>
      <c r="B69" s="1" t="inlineStr">
        <is>
          <t xml:space="preserve">A.4.3</t>
        </is>
      </c>
      <c r="C69" s="1" t="inlineStr">
        <is>
          <t xml:space="preserve">SOW</t>
        </is>
      </c>
      <c r="D69" s="1">
        <v>16</v>
      </c>
      <c r="E69" s="2" t="inlineStr">
        <is>
          <t xml:space="preserve">Project Qualifications Of the projects submitted, two (2) must have been performed in an active healthcare environment.</t>
        </is>
      </c>
      <c r="F69" s="1" t="inlineStr">
        <is>
          <t xml:space="preserve">must</t>
        </is>
      </c>
      <c r="G69" s="1" t="inlineStr">
        <is>
          <t xml:space="preserve">Yes</t>
        </is>
      </c>
      <c r="H69" s="1" t="inlineStr">
        <is>
          <t xml:space="preserve">High</t>
        </is>
      </c>
      <c r="I69" s="2"/>
      <c r="J69" s="1" t="inlineStr">
        <is>
          <t xml:space="preserve">Past Performance</t>
        </is>
      </c>
      <c r="K69" s="1"/>
      <c r="L69" s="1"/>
      <c r="M69" s="2"/>
    </row>
    <row r="70">
      <c r="A70" s="1" t="inlineStr">
        <is>
          <t xml:space="preserve">R-069</t>
        </is>
      </c>
      <c r="B70" s="1" t="inlineStr">
        <is>
          <t xml:space="preserve">A.4.3</t>
        </is>
      </c>
      <c r="C70" s="1" t="inlineStr">
        <is>
          <t xml:space="preserve">SOW</t>
        </is>
      </c>
      <c r="D70" s="1">
        <v>16</v>
      </c>
      <c r="E70" s="2" t="inlineStr">
        <is>
          <t xml:space="preserve">At least one (1) of the projects must have a value greater than $1,000,000.</t>
        </is>
      </c>
      <c r="F70" s="1" t="inlineStr">
        <is>
          <t xml:space="preserve">must</t>
        </is>
      </c>
      <c r="G70" s="1" t="inlineStr">
        <is>
          <t xml:space="preserve">Yes</t>
        </is>
      </c>
      <c r="H70" s="1" t="inlineStr">
        <is>
          <t xml:space="preserve">High</t>
        </is>
      </c>
      <c r="I70" s="2"/>
      <c r="J70" s="1" t="inlineStr">
        <is>
          <t xml:space="preserve">Past Performance</t>
        </is>
      </c>
      <c r="K70" s="1"/>
      <c r="L70" s="1"/>
      <c r="M70" s="2"/>
    </row>
    <row r="71">
      <c r="A71" s="1" t="inlineStr">
        <is>
          <t xml:space="preserve">R-070</t>
        </is>
      </c>
      <c r="B71" s="1" t="inlineStr">
        <is>
          <t xml:space="preserve">A.4.3</t>
        </is>
      </c>
      <c r="C71" s="1" t="inlineStr">
        <is>
          <t xml:space="preserve">SOW</t>
        </is>
      </c>
      <c r="D71" s="1">
        <v>16</v>
      </c>
      <c r="E71" s="2" t="inlineStr">
        <is>
          <t xml:space="preserve">Additionally, at least two (2) projects should each be valued at more than $500,000.</t>
        </is>
      </c>
      <c r="F71" s="1" t="inlineStr">
        <is>
          <t xml:space="preserve">should</t>
        </is>
      </c>
      <c r="G71" s="1" t="inlineStr">
        <is>
          <t xml:space="preserve">Yes</t>
        </is>
      </c>
      <c r="H71" s="1" t="inlineStr">
        <is>
          <t xml:space="preserve">High</t>
        </is>
      </c>
      <c r="I71" s="2"/>
      <c r="J71" s="1" t="inlineStr">
        <is>
          <t xml:space="preserve">Past Performance</t>
        </is>
      </c>
      <c r="K71" s="1"/>
      <c r="L71" s="1"/>
      <c r="M71" s="2" t="inlineStr">
        <is>
          <t xml:space="preserve">qa-candidate:ambiguous-modal</t>
        </is>
      </c>
    </row>
    <row r="72">
      <c r="A72" s="1" t="inlineStr">
        <is>
          <t xml:space="preserve">R-071</t>
        </is>
      </c>
      <c r="B72" s="1" t="inlineStr">
        <is>
          <t xml:space="preserve">A.4.3</t>
        </is>
      </c>
      <c r="C72" s="1" t="inlineStr">
        <is>
          <t xml:space="preserve">SOW</t>
        </is>
      </c>
      <c r="D72" s="1">
        <v>16</v>
      </c>
      <c r="E72" s="2" t="inlineStr">
        <is>
          <t xml:space="preserve">Use of CPARS Submission If a Contractor Performance Assessment Reporting System (CPARS) submission is provided to validate past performance, it must be the most recent evaluation in the system.</t>
        </is>
      </c>
      <c r="F72" s="1" t="inlineStr">
        <is>
          <t xml:space="preserve">must</t>
        </is>
      </c>
      <c r="G72" s="1" t="inlineStr">
        <is>
          <t xml:space="preserve">Yes</t>
        </is>
      </c>
      <c r="H72" s="1" t="inlineStr">
        <is>
          <t xml:space="preserve">High</t>
        </is>
      </c>
      <c r="I72" s="2"/>
      <c r="J72" s="1" t="inlineStr">
        <is>
          <t xml:space="preserve">Past Performance</t>
        </is>
      </c>
      <c r="K72" s="1"/>
      <c r="L72" s="1"/>
      <c r="M72" s="2"/>
    </row>
    <row r="73">
      <c r="A73" s="1" t="inlineStr">
        <is>
          <t xml:space="preserve">R-072</t>
        </is>
      </c>
      <c r="B73" s="1" t="inlineStr">
        <is>
          <t xml:space="preserve">A.4.3</t>
        </is>
      </c>
      <c r="C73" s="1" t="inlineStr">
        <is>
          <t xml:space="preserve">SOW</t>
        </is>
      </c>
      <c r="D73" s="1">
        <v>16</v>
      </c>
      <c r="E73" s="2" t="inlineStr">
        <is>
          <t xml:space="preserve">For completed projects, the final CPARS reflecting 100% completion must be included.</t>
        </is>
      </c>
      <c r="F73" s="1" t="inlineStr">
        <is>
          <t xml:space="preserve">must</t>
        </is>
      </c>
      <c r="G73" s="1" t="inlineStr">
        <is>
          <t xml:space="preserve">Yes</t>
        </is>
      </c>
      <c r="H73" s="1" t="inlineStr">
        <is>
          <t xml:space="preserve">High</t>
        </is>
      </c>
      <c r="I73" s="2"/>
      <c r="J73" s="1" t="inlineStr">
        <is>
          <t xml:space="preserve">Past Performance</t>
        </is>
      </c>
      <c r="K73" s="1"/>
      <c r="L73" s="1"/>
      <c r="M73" s="2"/>
    </row>
    <row r="74">
      <c r="A74" s="1" t="inlineStr">
        <is>
          <t xml:space="preserve">R-073</t>
        </is>
      </c>
      <c r="B74" s="1" t="inlineStr">
        <is>
          <t xml:space="preserve">A.4.3</t>
        </is>
      </c>
      <c r="C74" s="1" t="inlineStr">
        <is>
          <t xml:space="preserve">SOW</t>
        </is>
      </c>
      <c r="D74" s="1">
        <v>17</v>
      </c>
      <c r="E74" s="2" t="inlineStr">
        <is>
          <t xml:space="preserve">1) The offeror shall submit a minimum of three (3) and a maximum of five (5) past performance projects that required same or similar work in size and scope of this project and have been completed or substantially complete (at least 50% completed), within the past five (5) years of the issuance date of this solicitation.</t>
        </is>
      </c>
      <c r="F74" s="1" t="inlineStr">
        <is>
          <t xml:space="preserve">shall</t>
        </is>
      </c>
      <c r="G74" s="1" t="inlineStr">
        <is>
          <t xml:space="preserve">Yes</t>
        </is>
      </c>
      <c r="H74" s="1" t="inlineStr">
        <is>
          <t xml:space="preserve">High</t>
        </is>
      </c>
      <c r="I74" s="2"/>
      <c r="J74" s="1" t="inlineStr">
        <is>
          <t xml:space="preserve">Past Performance</t>
        </is>
      </c>
      <c r="K74" s="1"/>
      <c r="L74" s="1"/>
      <c r="M74" s="2" t="inlineStr">
        <is>
          <t xml:space="preserve">near-duplicate:R-065; qa:flags:restates the 3–5 past performance project requirement at R-065</t>
        </is>
      </c>
    </row>
    <row r="75">
      <c r="A75" s="1" t="inlineStr">
        <is>
          <t xml:space="preserve">R-074</t>
        </is>
      </c>
      <c r="B75" s="1" t="inlineStr">
        <is>
          <t xml:space="preserve">A.4.3</t>
        </is>
      </c>
      <c r="C75" s="1" t="inlineStr">
        <is>
          <t xml:space="preserve">SOW</t>
        </is>
      </c>
      <c r="D75" s="1">
        <v>17</v>
      </c>
      <c r="E75" s="2" t="inlineStr">
        <is>
          <t xml:space="preserve">2) Two (2) projects must have been performed in an active healthcare environment.</t>
        </is>
      </c>
      <c r="F75" s="1" t="inlineStr">
        <is>
          <t xml:space="preserve">must</t>
        </is>
      </c>
      <c r="G75" s="1" t="inlineStr">
        <is>
          <t xml:space="preserve">Yes</t>
        </is>
      </c>
      <c r="H75" s="1" t="inlineStr">
        <is>
          <t xml:space="preserve">High</t>
        </is>
      </c>
      <c r="I75" s="2"/>
      <c r="J75" s="1" t="inlineStr">
        <is>
          <t xml:space="preserve">Past Performance</t>
        </is>
      </c>
      <c r="K75" s="1"/>
      <c r="L75" s="1"/>
      <c r="M75" s="2" t="inlineStr">
        <is>
          <t xml:space="preserve">near-duplicate:R-067; qa:flags:restates the two healthcare-environment projects requirement at R-067</t>
        </is>
      </c>
    </row>
    <row r="76">
      <c r="A76" s="1" t="inlineStr">
        <is>
          <t xml:space="preserve">R-075</t>
        </is>
      </c>
      <c r="B76" s="1" t="inlineStr">
        <is>
          <t xml:space="preserve">A.4.3</t>
        </is>
      </c>
      <c r="C76" s="1" t="inlineStr">
        <is>
          <t xml:space="preserve">SOW</t>
        </is>
      </c>
      <c r="D76" s="1">
        <v>17</v>
      </c>
      <c r="E76" s="2" t="inlineStr">
        <is>
          <t xml:space="preserve">At least (1) one of the projects submitted must be valued at greater than $1,000,000.</t>
        </is>
      </c>
      <c r="F76" s="1" t="inlineStr">
        <is>
          <t xml:space="preserve">must</t>
        </is>
      </c>
      <c r="G76" s="1" t="inlineStr">
        <is>
          <t xml:space="preserve">Yes</t>
        </is>
      </c>
      <c r="H76" s="1" t="inlineStr">
        <is>
          <t xml:space="preserve">High</t>
        </is>
      </c>
      <c r="I76" s="2"/>
      <c r="J76" s="1" t="inlineStr">
        <is>
          <t xml:space="preserve">Past Performance</t>
        </is>
      </c>
      <c r="K76" s="1"/>
      <c r="L76" s="1"/>
      <c r="M76" s="2" t="inlineStr">
        <is>
          <t xml:space="preserve">near-duplicate:R-068; qa:flags:restates the one project over $1,000,000 requirement at R-068</t>
        </is>
      </c>
    </row>
    <row r="77">
      <c r="A77" s="1" t="inlineStr">
        <is>
          <t xml:space="preserve">R-076</t>
        </is>
      </c>
      <c r="B77" s="1" t="inlineStr">
        <is>
          <t xml:space="preserve">A.4.3</t>
        </is>
      </c>
      <c r="C77" s="1" t="inlineStr">
        <is>
          <t xml:space="preserve">SOW</t>
        </is>
      </c>
      <c r="D77" s="1">
        <v>17</v>
      </c>
      <c r="E77" s="2" t="inlineStr">
        <is>
          <t xml:space="preserve">At least two (2) shall be greater than $500,000.</t>
        </is>
      </c>
      <c r="F77" s="1" t="inlineStr">
        <is>
          <t xml:space="preserve">shall</t>
        </is>
      </c>
      <c r="G77" s="1" t="inlineStr">
        <is>
          <t xml:space="preserve">Yes</t>
        </is>
      </c>
      <c r="H77" s="1" t="inlineStr">
        <is>
          <t xml:space="preserve">High</t>
        </is>
      </c>
      <c r="I77" s="2"/>
      <c r="J77" s="1" t="inlineStr">
        <is>
          <t xml:space="preserve">Past Performance</t>
        </is>
      </c>
      <c r="K77" s="1"/>
      <c r="L77" s="1"/>
      <c r="M77" s="2" t="inlineStr">
        <is>
          <t xml:space="preserve">near-duplicate:R-069; qa:flags:restates the two projects over $500,000 requirement at R-069</t>
        </is>
      </c>
    </row>
    <row r="78">
      <c r="A78" s="1" t="inlineStr">
        <is>
          <t xml:space="preserve">R-077</t>
        </is>
      </c>
      <c r="B78" s="1" t="inlineStr">
        <is>
          <t xml:space="preserve">A.4.3</t>
        </is>
      </c>
      <c r="C78" s="1" t="inlineStr">
        <is>
          <t xml:space="preserve">SOW</t>
        </is>
      </c>
      <c r="D78" s="1">
        <v>17</v>
      </c>
      <c r="E78" s="2" t="inlineStr">
        <is>
          <t xml:space="preserve">5) While the Government may elect to consider data from other sources, the burden of providing detailed, current, accurate and complete past performance information rests with the Offeror and the government is under no obligation to check other sources and/or may not contact all the identified POCs.</t>
        </is>
      </c>
      <c r="F78" s="1" t="inlineStr">
        <is>
          <t xml:space="preserve">other</t>
        </is>
      </c>
      <c r="G78" s="1" t="inlineStr">
        <is>
          <t xml:space="preserve">Yes</t>
        </is>
      </c>
      <c r="H78" s="1" t="inlineStr">
        <is>
          <t xml:space="preserve">High</t>
        </is>
      </c>
      <c r="I78" s="2"/>
      <c r="J78" s="1" t="inlineStr">
        <is>
          <t xml:space="preserve">Past Performance</t>
        </is>
      </c>
      <c r="K78" s="1"/>
      <c r="L78" s="1"/>
      <c r="M78" s="2" t="inlineStr">
        <is>
          <t xml:space="preserve">qa:modal:text contains no 'responsible' phrasing, only a burden statement</t>
        </is>
      </c>
    </row>
    <row r="79">
      <c r="A79" s="1" t="inlineStr">
        <is>
          <t xml:space="preserve">R-078</t>
        </is>
      </c>
      <c r="B79" s="1" t="inlineStr">
        <is>
          <t xml:space="preserve">A.4.3</t>
        </is>
      </c>
      <c r="C79" s="1" t="inlineStr">
        <is>
          <t xml:space="preserve">SOW</t>
        </is>
      </c>
      <c r="D79" s="1">
        <v>17</v>
      </c>
      <c r="E79" s="2" t="inlineStr">
        <is>
          <t xml:space="preserve">6) If the Offeror is unable to obtain a completed PPQ from a client for a project(s) before proposal closing date, the Offeror shall complete and submit with the proposal the first page of the PPQ, which will provide contract and client information for the respective project(s).</t>
        </is>
      </c>
      <c r="F79" s="1" t="inlineStr">
        <is>
          <t xml:space="preserve">shall</t>
        </is>
      </c>
      <c r="G79" s="1" t="inlineStr">
        <is>
          <t xml:space="preserve">Yes</t>
        </is>
      </c>
      <c r="H79" s="1" t="inlineStr">
        <is>
          <t xml:space="preserve">High</t>
        </is>
      </c>
      <c r="I79" s="2"/>
      <c r="J79" s="1" t="inlineStr">
        <is>
          <t xml:space="preserve">Past Performance</t>
        </is>
      </c>
      <c r="K79" s="1"/>
      <c r="L79" s="1"/>
      <c r="M79" s="2"/>
    </row>
    <row r="80">
      <c r="A80" s="1" t="inlineStr">
        <is>
          <t xml:space="preserve">R-079</t>
        </is>
      </c>
      <c r="B80" s="1" t="inlineStr">
        <is>
          <t xml:space="preserve">A.4.3</t>
        </is>
      </c>
      <c r="C80" s="1" t="inlineStr">
        <is>
          <t xml:space="preserve">SOW</t>
        </is>
      </c>
      <c r="D80" s="1">
        <v>17</v>
      </c>
      <c r="E80" s="2" t="inlineStr">
        <is>
          <t xml:space="preserve">7) Offerors should follow-up with clients/references to ensure timely submittal of questionnaires.</t>
        </is>
      </c>
      <c r="F80" s="1" t="inlineStr">
        <is>
          <t xml:space="preserve">should</t>
        </is>
      </c>
      <c r="G80" s="1" t="inlineStr">
        <is>
          <t xml:space="preserve">No</t>
        </is>
      </c>
      <c r="H80" s="1" t="inlineStr">
        <is>
          <t xml:space="preserve">High</t>
        </is>
      </c>
      <c r="I80" s="2"/>
      <c r="J80" s="1" t="inlineStr">
        <is>
          <t xml:space="preserve">Past Performance</t>
        </is>
      </c>
      <c r="K80" s="1"/>
      <c r="L80" s="1"/>
      <c r="M80" s="2" t="inlineStr">
        <is>
          <t xml:space="preserve">advisory</t>
        </is>
      </c>
    </row>
    <row r="81">
      <c r="A81" s="1" t="inlineStr">
        <is>
          <t xml:space="preserve">R-080</t>
        </is>
      </c>
      <c r="B81" s="1" t="inlineStr">
        <is>
          <t xml:space="preserve">A.4.3</t>
        </is>
      </c>
      <c r="C81" s="1" t="inlineStr">
        <is>
          <t xml:space="preserve">SOW</t>
        </is>
      </c>
      <c r="D81" s="1">
        <v>17</v>
      </c>
      <c r="E81" s="2" t="inlineStr">
        <is>
          <t xml:space="preserve">Offerors shall specify which PPQ if any will be submitted by client with a valid and accurate email and telephone number information.</t>
        </is>
      </c>
      <c r="F81" s="1" t="inlineStr">
        <is>
          <t xml:space="preserve">shall</t>
        </is>
      </c>
      <c r="G81" s="1" t="inlineStr">
        <is>
          <t xml:space="preserve">Yes</t>
        </is>
      </c>
      <c r="H81" s="1" t="inlineStr">
        <is>
          <t xml:space="preserve">High</t>
        </is>
      </c>
      <c r="I81" s="2"/>
      <c r="J81" s="1" t="inlineStr">
        <is>
          <t xml:space="preserve">Past Performance</t>
        </is>
      </c>
      <c r="K81" s="1"/>
      <c r="L81" s="1"/>
      <c r="M81" s="2"/>
    </row>
    <row r="82">
      <c r="A82" s="1" t="inlineStr">
        <is>
          <t xml:space="preserve">R-081</t>
        </is>
      </c>
      <c r="B82" s="1" t="inlineStr">
        <is>
          <t xml:space="preserve">A.4.3</t>
        </is>
      </c>
      <c r="C82" s="1" t="inlineStr">
        <is>
          <t xml:space="preserve">SOW</t>
        </is>
      </c>
      <c r="D82" s="1">
        <v>17</v>
      </c>
      <c r="E82" s="2" t="inlineStr">
        <is>
          <t xml:space="preserve">8) In the case of an Offeror without a record of relevant past performance or for whom information on past performance is not available, the Offeror may not be evaluated favorably or unfavorably on past performance.</t>
        </is>
      </c>
      <c r="F82" s="1" t="inlineStr">
        <is>
          <t xml:space="preserve">other</t>
        </is>
      </c>
      <c r="G82" s="1" t="inlineStr">
        <is>
          <t xml:space="preserve">No</t>
        </is>
      </c>
      <c r="H82" s="1" t="inlineStr">
        <is>
          <t xml:space="preserve">High</t>
        </is>
      </c>
      <c r="I82" s="2"/>
      <c r="J82" s="1" t="inlineStr">
        <is>
          <t xml:space="preserve">Unassigned</t>
        </is>
      </c>
      <c r="K82" s="1"/>
      <c r="L82" s="1"/>
      <c r="M82" s="2" t="inlineStr">
        <is>
          <t xml:space="preserve">evaluation-criterion</t>
        </is>
      </c>
    </row>
    <row r="83">
      <c r="A83" s="1" t="inlineStr">
        <is>
          <t xml:space="preserve">R-082</t>
        </is>
      </c>
      <c r="B83" s="1" t="inlineStr">
        <is>
          <t xml:space="preserve">A.4.3</t>
        </is>
      </c>
      <c r="C83" s="1" t="inlineStr">
        <is>
          <t xml:space="preserve">SOW</t>
        </is>
      </c>
      <c r="D83" s="1">
        <v>18</v>
      </c>
      <c r="E83" s="2" t="inlineStr">
        <is>
          <t xml:space="preserve">NOTE: The Government will perform an independent determination of relevancy of the data provided or obtained.</t>
        </is>
      </c>
      <c r="F83" s="1" t="inlineStr">
        <is>
          <t xml:space="preserve">will</t>
        </is>
      </c>
      <c r="G83" s="1" t="inlineStr">
        <is>
          <t xml:space="preserve">Yes</t>
        </is>
      </c>
      <c r="H83" s="1" t="inlineStr">
        <is>
          <t xml:space="preserve">High</t>
        </is>
      </c>
      <c r="I83" s="2"/>
      <c r="J83" s="1" t="inlineStr">
        <is>
          <t xml:space="preserve">Government Dependency</t>
        </is>
      </c>
      <c r="K83" s="1" t="inlineStr">
        <is>
          <t xml:space="preserve">Government</t>
        </is>
      </c>
      <c r="L83" s="1"/>
      <c r="M83" s="2" t="inlineStr">
        <is>
          <t xml:space="preserve">government-obligation</t>
        </is>
      </c>
    </row>
    <row r="84">
      <c r="A84" s="1" t="inlineStr">
        <is>
          <t xml:space="preserve">R-083</t>
        </is>
      </c>
      <c r="B84" s="1" t="inlineStr">
        <is>
          <t xml:space="preserve">A.4.3</t>
        </is>
      </c>
      <c r="C84" s="1" t="inlineStr">
        <is>
          <t xml:space="preserve">SOW</t>
        </is>
      </c>
      <c r="D84" s="1">
        <v>19</v>
      </c>
      <c r="E84" s="2" t="inlineStr">
        <is>
          <t xml:space="preserve">3) Submit Quality Control (QC) monitoring procedures that will ensure a high level of construction quality that is applicable to the Specific and General requirements of the project.</t>
        </is>
      </c>
      <c r="F84" s="1" t="inlineStr">
        <is>
          <t xml:space="preserve">other</t>
        </is>
      </c>
      <c r="G84" s="1" t="inlineStr">
        <is>
          <t xml:space="preserve">Yes</t>
        </is>
      </c>
      <c r="H84" s="1" t="inlineStr">
        <is>
          <t xml:space="preserve">High</t>
        </is>
      </c>
      <c r="I84" s="2"/>
      <c r="J84" s="1" t="inlineStr">
        <is>
          <t xml:space="preserve">Unassigned</t>
        </is>
      </c>
      <c r="K84" s="1"/>
      <c r="L84" s="1"/>
      <c r="M84" s="2"/>
    </row>
    <row r="85">
      <c r="A85" s="1" t="inlineStr">
        <is>
          <t xml:space="preserve">R-084</t>
        </is>
      </c>
      <c r="B85" s="1" t="inlineStr">
        <is>
          <t xml:space="preserve">A.4.3</t>
        </is>
      </c>
      <c r="C85" s="1" t="inlineStr">
        <is>
          <t xml:space="preserve">SOW</t>
        </is>
      </c>
      <c r="D85" s="1">
        <v>19</v>
      </c>
      <c r="E85" s="2" t="inlineStr">
        <is>
          <t xml:space="preserve">The schedule shall be in the form of a progress chart (Gantt chart) level 2 (dmCPM1.pdf (va.gov)1 of suitable scale to indicate appropriately the percentage of work scheduled for completion by any given point during the period.</t>
        </is>
      </c>
      <c r="F85" s="1" t="inlineStr">
        <is>
          <t xml:space="preserve">shall</t>
        </is>
      </c>
      <c r="G85" s="1" t="inlineStr">
        <is>
          <t xml:space="preserve">Yes</t>
        </is>
      </c>
      <c r="H85" s="1" t="inlineStr">
        <is>
          <t xml:space="preserve">High</t>
        </is>
      </c>
      <c r="I85" s="2"/>
      <c r="J85" s="1" t="inlineStr">
        <is>
          <t xml:space="preserve">Unassigned</t>
        </is>
      </c>
      <c r="K85" s="1"/>
      <c r="L85" s="1"/>
      <c r="M85" s="2"/>
    </row>
    <row r="86">
      <c r="A86" s="1" t="inlineStr">
        <is>
          <t xml:space="preserve">R-085</t>
        </is>
      </c>
      <c r="B86" s="1" t="inlineStr">
        <is>
          <t xml:space="preserve">A.4.3</t>
        </is>
      </c>
      <c r="C86" s="1" t="inlineStr">
        <is>
          <t xml:space="preserve">SOW</t>
        </is>
      </c>
      <c r="D86" s="1">
        <v>19</v>
      </c>
      <c r="E86" s="2" t="inlineStr">
        <is>
          <t xml:space="preserve">The schedule shall show key milestone dates, garage levels, cross over bridges, substantial completion, and closeout.</t>
        </is>
      </c>
      <c r="F86" s="1" t="inlineStr">
        <is>
          <t xml:space="preserve">shall</t>
        </is>
      </c>
      <c r="G86" s="1" t="inlineStr">
        <is>
          <t xml:space="preserve">Yes</t>
        </is>
      </c>
      <c r="H86" s="1" t="inlineStr">
        <is>
          <t xml:space="preserve">High</t>
        </is>
      </c>
      <c r="I86" s="2"/>
      <c r="J86" s="1" t="inlineStr">
        <is>
          <t xml:space="preserve">Unassigned</t>
        </is>
      </c>
      <c r="K86" s="1"/>
      <c r="L86" s="1"/>
      <c r="M86" s="2"/>
    </row>
    <row r="87">
      <c r="A87" s="1" t="inlineStr">
        <is>
          <t xml:space="preserve">R-086</t>
        </is>
      </c>
      <c r="B87" s="1" t="inlineStr">
        <is>
          <t xml:space="preserve">A.4.3</t>
        </is>
      </c>
      <c r="C87" s="1" t="inlineStr">
        <is>
          <t xml:space="preserve">SOW</t>
        </is>
      </c>
      <c r="D87" s="1">
        <v>19</v>
      </c>
      <c r="E87" s="2" t="inlineStr">
        <is>
          <t xml:space="preserve">To be considered technically acceptable, the proposed “draft” project schedule shall not exceed the project duration stated on the solicitation and include divisions of work required to successfully complete the project:</t>
        </is>
      </c>
      <c r="F87" s="1" t="inlineStr">
        <is>
          <t xml:space="preserve">shall</t>
        </is>
      </c>
      <c r="G87" s="1" t="inlineStr">
        <is>
          <t xml:space="preserve">Yes</t>
        </is>
      </c>
      <c r="H87" s="1" t="inlineStr">
        <is>
          <t xml:space="preserve">High</t>
        </is>
      </c>
      <c r="I87" s="2"/>
      <c r="J87" s="1" t="inlineStr">
        <is>
          <t xml:space="preserve">Unassigned</t>
        </is>
      </c>
      <c r="K87" s="1"/>
      <c r="L87" s="1"/>
      <c r="M87" s="2"/>
    </row>
    <row r="88">
      <c r="A88" s="1" t="inlineStr">
        <is>
          <t xml:space="preserve">R-087</t>
        </is>
      </c>
      <c r="B88" s="1" t="inlineStr">
        <is>
          <t xml:space="preserve">A.4.3</t>
        </is>
      </c>
      <c r="C88" s="1" t="inlineStr">
        <is>
          <t xml:space="preserve">SOW</t>
        </is>
      </c>
      <c r="D88" s="1">
        <v>19</v>
      </c>
      <c r="E88" s="2" t="inlineStr">
        <is>
          <t xml:space="preserve"> Identify the tasks required to execute the project, being as detailed as possible using a work breakdown structure to break down the tasks into manageable elements in the logical order of execution.</t>
        </is>
      </c>
      <c r="F88" s="1" t="inlineStr">
        <is>
          <t xml:space="preserve">other</t>
        </is>
      </c>
      <c r="G88" s="1" t="inlineStr">
        <is>
          <t xml:space="preserve">Yes</t>
        </is>
      </c>
      <c r="H88" s="1" t="inlineStr">
        <is>
          <t xml:space="preserve">High</t>
        </is>
      </c>
      <c r="I88" s="2"/>
      <c r="J88" s="1" t="inlineStr">
        <is>
          <t xml:space="preserve">Unassigned</t>
        </is>
      </c>
      <c r="K88" s="1"/>
      <c r="L88" s="1"/>
      <c r="M88" s="2" t="inlineStr">
        <is>
          <t xml:space="preserve">under: To be considered technically acceptable, the proposed “draft” project schedule shall not exceed the project duration stated on the solicitation and include divisions of work required to successfully complete the project:</t>
        </is>
      </c>
    </row>
    <row r="89">
      <c r="A89" s="1" t="inlineStr">
        <is>
          <t xml:space="preserve">R-088</t>
        </is>
      </c>
      <c r="B89" s="1" t="inlineStr">
        <is>
          <t xml:space="preserve">A.4.3</t>
        </is>
      </c>
      <c r="C89" s="1" t="inlineStr">
        <is>
          <t xml:space="preserve">SOW</t>
        </is>
      </c>
      <c r="D89" s="1">
        <v>20</v>
      </c>
      <c r="E89" s="2" t="inlineStr">
        <is>
          <t xml:space="preserve">The breakdown shall separately at a minimum but not limited to (this is not an all-inclusive breakdown list) include the following cost elements: Labor (Direct &amp; Indirect), Materials, Material Markups, Material Overhead, Equipment, Subcontractor Cost, Other Direct Costs, Overhead Expenses, Indirect Cost, General &amp; Administrative (G&amp;A) expenses, and Profit.</t>
        </is>
      </c>
      <c r="F89" s="1" t="inlineStr">
        <is>
          <t xml:space="preserve">shall</t>
        </is>
      </c>
      <c r="G89" s="1" t="inlineStr">
        <is>
          <t xml:space="preserve">Yes</t>
        </is>
      </c>
      <c r="H89" s="1" t="inlineStr">
        <is>
          <t xml:space="preserve">High</t>
        </is>
      </c>
      <c r="I89" s="2"/>
      <c r="J89" s="1" t="inlineStr">
        <is>
          <t xml:space="preserve">Unassigned</t>
        </is>
      </c>
      <c r="K89" s="1"/>
      <c r="L89" s="1"/>
      <c r="M89" s="2" t="inlineStr">
        <is>
          <t xml:space="preserve">near-duplicate:R-063; qa:flags:restates the cost-element breakdown requirement at R-063</t>
        </is>
      </c>
    </row>
    <row r="90">
      <c r="A90" s="1" t="inlineStr">
        <is>
          <t xml:space="preserve">R-089</t>
        </is>
      </c>
      <c r="B90" s="1" t="inlineStr">
        <is>
          <t xml:space="preserve">A.1</t>
        </is>
      </c>
      <c r="C90" s="1"/>
      <c r="D90" s="1">
        <v>21</v>
      </c>
      <c r="E90" s="2" t="inlineStr">
        <is>
          <t xml:space="preserve">The Contractor shall furnish all labor, supervision, qualified subcontractors, materials, equipment, temporary protections, permits, submittals, testing, commissioning support, and closeout documentation necessary to renovate and expand the existing Cardiology administrative service area on the third floor.</t>
        </is>
      </c>
      <c r="F90" s="1" t="inlineStr">
        <is>
          <t xml:space="preserve">shall</t>
        </is>
      </c>
      <c r="G90" s="1" t="inlineStr">
        <is>
          <t xml:space="preserve">Yes</t>
        </is>
      </c>
      <c r="H90" s="1" t="inlineStr">
        <is>
          <t xml:space="preserve">High</t>
        </is>
      </c>
      <c r="I90" s="2"/>
      <c r="J90" s="1" t="inlineStr">
        <is>
          <t xml:space="preserve">Unassigned</t>
        </is>
      </c>
      <c r="K90" s="1"/>
      <c r="L90" s="1"/>
      <c r="M90" s="2"/>
    </row>
    <row r="91">
      <c r="A91" s="1" t="inlineStr">
        <is>
          <t xml:space="preserve">R-090</t>
        </is>
      </c>
      <c r="B91" s="1" t="inlineStr">
        <is>
          <t xml:space="preserve">A.1</t>
        </is>
      </c>
      <c r="C91" s="1"/>
      <c r="D91" s="1">
        <v>21</v>
      </c>
      <c r="E91" s="2" t="inlineStr">
        <is>
          <t xml:space="preserve">The completed work shall provide a coordinated, code-compliant, fully operational renovation including private and shared offices, conference rooms, open office area, break room, staff restrooms, waiting area, support spaces, and associated MEP, fire protection, electrical, and technology systems.</t>
        </is>
      </c>
      <c r="F91" s="1" t="inlineStr">
        <is>
          <t xml:space="preserve">shall</t>
        </is>
      </c>
      <c r="G91" s="1" t="inlineStr">
        <is>
          <t xml:space="preserve">Yes</t>
        </is>
      </c>
      <c r="H91" s="1" t="inlineStr">
        <is>
          <t xml:space="preserve">High</t>
        </is>
      </c>
      <c r="I91" s="2"/>
      <c r="J91" s="1" t="inlineStr">
        <is>
          <t xml:space="preserve">Unassigned</t>
        </is>
      </c>
      <c r="K91" s="1"/>
      <c r="L91" s="1"/>
      <c r="M91" s="2"/>
    </row>
    <row r="92">
      <c r="A92" s="1" t="inlineStr">
        <is>
          <t xml:space="preserve">R-091</t>
        </is>
      </c>
      <c r="B92" s="1" t="inlineStr">
        <is>
          <t xml:space="preserve">A.1</t>
        </is>
      </c>
      <c r="C92" s="1"/>
      <c r="D92" s="1">
        <v>21</v>
      </c>
      <c r="E92" s="2" t="inlineStr">
        <is>
          <t xml:space="preserve">The Contractor shall field verify existing conditions before bidding, coordinate site visits through the COR, and include all incidental work required for complete and functional systems.</t>
        </is>
      </c>
      <c r="F92" s="1" t="inlineStr">
        <is>
          <t xml:space="preserve">shall</t>
        </is>
      </c>
      <c r="G92" s="1" t="inlineStr">
        <is>
          <t xml:space="preserve">Yes</t>
        </is>
      </c>
      <c r="H92" s="1" t="inlineStr">
        <is>
          <t xml:space="preserve">High</t>
        </is>
      </c>
      <c r="I92" s="2"/>
      <c r="J92" s="1" t="inlineStr">
        <is>
          <t xml:space="preserve">Unassigned</t>
        </is>
      </c>
      <c r="K92" s="1"/>
      <c r="L92" s="1"/>
      <c r="M92" s="2"/>
    </row>
    <row r="93">
      <c r="A93" s="1" t="inlineStr">
        <is>
          <t xml:space="preserve">R-092</t>
        </is>
      </c>
      <c r="B93" s="1" t="inlineStr">
        <is>
          <t xml:space="preserve">A.3</t>
        </is>
      </c>
      <c r="C93" s="1"/>
      <c r="D93" s="1">
        <v>22</v>
      </c>
      <c r="E93" s="2" t="inlineStr">
        <is>
          <t xml:space="preserve">All work to be completed within 540 calendar days after receipt of the Notice to Proceed.</t>
        </is>
      </c>
      <c r="F93" s="1" t="inlineStr">
        <is>
          <t xml:space="preserve">other</t>
        </is>
      </c>
      <c r="G93" s="1" t="inlineStr">
        <is>
          <t xml:space="preserve">Yes</t>
        </is>
      </c>
      <c r="H93" s="1" t="inlineStr">
        <is>
          <t xml:space="preserve">High</t>
        </is>
      </c>
      <c r="I93" s="2"/>
      <c r="J93" s="1" t="inlineStr">
        <is>
          <t xml:space="preserve">Unassigned</t>
        </is>
      </c>
      <c r="K93" s="1"/>
      <c r="L93" s="1"/>
      <c r="M93" s="2"/>
    </row>
    <row r="94">
      <c r="A94" s="1" t="inlineStr">
        <is>
          <t xml:space="preserve">R-093</t>
        </is>
      </c>
      <c r="B94" s="1" t="inlineStr">
        <is>
          <t xml:space="preserve">A.3</t>
        </is>
      </c>
      <c r="C94" s="1"/>
      <c r="D94" s="1">
        <v>22</v>
      </c>
      <c r="E94" s="2" t="inlineStr">
        <is>
          <t xml:space="preserve">All work is to be completed within 480 calendar days after receipt of the Notice to Proceed.</t>
        </is>
      </c>
      <c r="F94" s="1" t="inlineStr">
        <is>
          <t xml:space="preserve">other</t>
        </is>
      </c>
      <c r="G94" s="1" t="inlineStr">
        <is>
          <t xml:space="preserve">Yes</t>
        </is>
      </c>
      <c r="H94" s="1" t="inlineStr">
        <is>
          <t xml:space="preserve">High</t>
        </is>
      </c>
      <c r="I94" s="2"/>
      <c r="J94" s="1" t="inlineStr">
        <is>
          <t xml:space="preserve">Unassigned</t>
        </is>
      </c>
      <c r="K94" s="1"/>
      <c r="L94" s="1"/>
      <c r="M94" s="2"/>
    </row>
    <row r="95">
      <c r="A95" s="1" t="inlineStr">
        <is>
          <t xml:space="preserve">R-094</t>
        </is>
      </c>
      <c r="B95" s="1" t="inlineStr">
        <is>
          <t xml:space="preserve">A.3</t>
        </is>
      </c>
      <c r="C95" s="1"/>
      <c r="D95" s="1">
        <v>22</v>
      </c>
      <c r="E95" s="2" t="inlineStr">
        <is>
          <t xml:space="preserve">Bid pricing shall identify the Base Bid and Alternate No. 1 separately as required by the solicitation.</t>
        </is>
      </c>
      <c r="F95" s="1" t="inlineStr">
        <is>
          <t xml:space="preserve">shall</t>
        </is>
      </c>
      <c r="G95" s="1" t="inlineStr">
        <is>
          <t xml:space="preserve">Yes</t>
        </is>
      </c>
      <c r="H95" s="1" t="inlineStr">
        <is>
          <t xml:space="preserve">High</t>
        </is>
      </c>
      <c r="I95" s="2"/>
      <c r="J95" s="1" t="inlineStr">
        <is>
          <t xml:space="preserve">Unassigned</t>
        </is>
      </c>
      <c r="K95" s="1"/>
      <c r="L95" s="1"/>
      <c r="M95" s="2" t="inlineStr">
        <is>
          <t xml:space="preserve">xref:unresolved</t>
        </is>
      </c>
    </row>
    <row r="96">
      <c r="A96" s="1" t="inlineStr">
        <is>
          <t xml:space="preserve">R-095</t>
        </is>
      </c>
      <c r="B96" s="1" t="inlineStr">
        <is>
          <t xml:space="preserve">A.4</t>
        </is>
      </c>
      <c r="C96" s="1"/>
      <c r="D96" s="1">
        <v>22</v>
      </c>
      <c r="E96" s="2" t="inlineStr">
        <is>
          <t xml:space="preserve">Vehicle access is limited to approved loading, unloading, and emergency response activities and must be coordinated in advance with the COR/Facility Manager.</t>
        </is>
      </c>
      <c r="F96" s="1" t="inlineStr">
        <is>
          <t xml:space="preserve">must</t>
        </is>
      </c>
      <c r="G96" s="1" t="inlineStr">
        <is>
          <t xml:space="preserve">Yes</t>
        </is>
      </c>
      <c r="H96" s="1" t="inlineStr">
        <is>
          <t xml:space="preserve">High</t>
        </is>
      </c>
      <c r="I96" s="2"/>
      <c r="J96" s="1" t="inlineStr">
        <is>
          <t xml:space="preserve">Unassigned</t>
        </is>
      </c>
      <c r="K96" s="1"/>
      <c r="L96" s="1"/>
      <c r="M96" s="2"/>
    </row>
    <row r="97">
      <c r="A97" s="1" t="inlineStr">
        <is>
          <t xml:space="preserve">R-096</t>
        </is>
      </c>
      <c r="B97" s="1" t="inlineStr">
        <is>
          <t xml:space="preserve">A.4</t>
        </is>
      </c>
      <c r="C97" s="1"/>
      <c r="D97" s="1">
        <v>22</v>
      </c>
      <c r="E97" s="2" t="inlineStr">
        <is>
          <t xml:space="preserve">Dumpster location must be approved by the COR and kept clear of fire lanes, roads, sidewalks, entrances, utilities, and emergency access.</t>
        </is>
      </c>
      <c r="F97" s="1" t="inlineStr">
        <is>
          <t xml:space="preserve">must</t>
        </is>
      </c>
      <c r="G97" s="1" t="inlineStr">
        <is>
          <t xml:space="preserve">Yes</t>
        </is>
      </c>
      <c r="H97" s="1" t="inlineStr">
        <is>
          <t xml:space="preserve">High</t>
        </is>
      </c>
      <c r="I97" s="2"/>
      <c r="J97" s="1" t="inlineStr">
        <is>
          <t xml:space="preserve">Unassigned</t>
        </is>
      </c>
      <c r="K97" s="1"/>
      <c r="L97" s="1"/>
      <c r="M97" s="2"/>
    </row>
    <row r="98">
      <c r="A98" s="1" t="inlineStr">
        <is>
          <t xml:space="preserve">R-097</t>
        </is>
      </c>
      <c r="B98" s="1" t="inlineStr">
        <is>
          <t xml:space="preserve">A.4</t>
        </is>
      </c>
      <c r="C98" s="1"/>
      <c r="D98" s="1">
        <v>22</v>
      </c>
      <c r="E98" s="2" t="inlineStr">
        <is>
          <t xml:space="preserve">4.4 Dumpster Identification Contractor shall label the dumpster on visible sides with Project No. 573-24- 110, COR Name: Joel Latimer, and the on-site Contractor POC name and phone number.</t>
        </is>
      </c>
      <c r="F98" s="1" t="inlineStr">
        <is>
          <t xml:space="preserve">shall</t>
        </is>
      </c>
      <c r="G98" s="1" t="inlineStr">
        <is>
          <t xml:space="preserve">Yes</t>
        </is>
      </c>
      <c r="H98" s="1" t="inlineStr">
        <is>
          <t xml:space="preserve">High</t>
        </is>
      </c>
      <c r="I98" s="2"/>
      <c r="J98" s="1" t="inlineStr">
        <is>
          <t xml:space="preserve">Unassigned</t>
        </is>
      </c>
      <c r="K98" s="1"/>
      <c r="L98" s="1"/>
      <c r="M98" s="2"/>
    </row>
    <row r="99">
      <c r="A99" s="1" t="inlineStr">
        <is>
          <t xml:space="preserve">R-098</t>
        </is>
      </c>
      <c r="B99" s="1" t="inlineStr">
        <is>
          <t xml:space="preserve">A.4</t>
        </is>
      </c>
      <c r="C99" s="1"/>
      <c r="D99" s="1">
        <v>22</v>
      </c>
      <c r="E99" s="2" t="inlineStr">
        <is>
          <t xml:space="preserve">Tools shall be locked in a cage, gang box, or approved secure enclosure when not in active use.</t>
        </is>
      </c>
      <c r="F99" s="1" t="inlineStr">
        <is>
          <t xml:space="preserve">shall</t>
        </is>
      </c>
      <c r="G99" s="1" t="inlineStr">
        <is>
          <t xml:space="preserve">Yes</t>
        </is>
      </c>
      <c r="H99" s="1" t="inlineStr">
        <is>
          <t xml:space="preserve">High</t>
        </is>
      </c>
      <c r="I99" s="2"/>
      <c r="J99" s="1" t="inlineStr">
        <is>
          <t xml:space="preserve">Unassigned</t>
        </is>
      </c>
      <c r="K99" s="1"/>
      <c r="L99" s="1"/>
      <c r="M99" s="2"/>
    </row>
    <row r="100">
      <c r="A100" s="1" t="inlineStr">
        <is>
          <t xml:space="preserve">R-099</t>
        </is>
      </c>
      <c r="B100" s="1" t="inlineStr">
        <is>
          <t xml:space="preserve">A.4</t>
        </is>
      </c>
      <c r="C100" s="1"/>
      <c r="D100" s="1">
        <v>23</v>
      </c>
      <c r="E100" s="2" t="inlineStr">
        <is>
          <t xml:space="preserve">4.8 Utilities Shutdown the Contractor must submit a shutdown request to the COR at least three weeks in advance of any utility interruption.</t>
        </is>
      </c>
      <c r="F100" s="1" t="inlineStr">
        <is>
          <t xml:space="preserve">must</t>
        </is>
      </c>
      <c r="G100" s="1" t="inlineStr">
        <is>
          <t xml:space="preserve">Yes</t>
        </is>
      </c>
      <c r="H100" s="1" t="inlineStr">
        <is>
          <t xml:space="preserve">High</t>
        </is>
      </c>
      <c r="I100" s="2"/>
      <c r="J100" s="1" t="inlineStr">
        <is>
          <t xml:space="preserve">Unassigned</t>
        </is>
      </c>
      <c r="K100" s="1"/>
      <c r="L100" s="1"/>
      <c r="M100" s="2"/>
    </row>
    <row r="101">
      <c r="A101" s="1" t="inlineStr">
        <is>
          <t xml:space="preserve">R-100</t>
        </is>
      </c>
      <c r="B101" s="1" t="inlineStr">
        <is>
          <t xml:space="preserve">A.4</t>
        </is>
      </c>
      <c r="C101" s="1"/>
      <c r="D101" s="1">
        <v>23</v>
      </c>
      <c r="E101" s="2" t="inlineStr">
        <is>
          <t xml:space="preserve">Most utility shutdowns require a bulletin communication process that must be authorized by the ELT.</t>
        </is>
      </c>
      <c r="F101" s="1" t="inlineStr">
        <is>
          <t xml:space="preserve">must</t>
        </is>
      </c>
      <c r="G101" s="1" t="inlineStr">
        <is>
          <t xml:space="preserve">Yes</t>
        </is>
      </c>
      <c r="H101" s="1" t="inlineStr">
        <is>
          <t xml:space="preserve">High</t>
        </is>
      </c>
      <c r="I101" s="2"/>
      <c r="J101" s="1" t="inlineStr">
        <is>
          <t xml:space="preserve">Unassigned</t>
        </is>
      </c>
      <c r="K101" s="1"/>
      <c r="L101" s="1"/>
      <c r="M101" s="2"/>
    </row>
    <row r="102">
      <c r="A102" s="1" t="inlineStr">
        <is>
          <t xml:space="preserve">R-101</t>
        </is>
      </c>
      <c r="B102" s="1" t="inlineStr">
        <is>
          <t xml:space="preserve">A.4</t>
        </is>
      </c>
      <c r="C102" s="1"/>
      <c r="D102" s="1">
        <v>23</v>
      </c>
      <c r="E102" s="2" t="inlineStr">
        <is>
          <t xml:space="preserve">The Contractor should also plan for shutdowns to occur outside regular working hours, including evenings and weekends.</t>
        </is>
      </c>
      <c r="F102" s="1" t="inlineStr">
        <is>
          <t xml:space="preserve">should</t>
        </is>
      </c>
      <c r="G102" s="1" t="inlineStr">
        <is>
          <t xml:space="preserve">No</t>
        </is>
      </c>
      <c r="H102" s="1" t="inlineStr">
        <is>
          <t xml:space="preserve">High</t>
        </is>
      </c>
      <c r="I102" s="2"/>
      <c r="J102" s="1" t="inlineStr">
        <is>
          <t xml:space="preserve">Unassigned</t>
        </is>
      </c>
      <c r="K102" s="1"/>
      <c r="L102" s="1"/>
      <c r="M102" s="2" t="inlineStr">
        <is>
          <t xml:space="preserve">advisory</t>
        </is>
      </c>
    </row>
    <row r="103">
      <c r="A103" s="1" t="inlineStr">
        <is>
          <t xml:space="preserve">R-102</t>
        </is>
      </c>
      <c r="B103" s="1" t="inlineStr">
        <is>
          <t xml:space="preserve">A.4</t>
        </is>
      </c>
      <c r="C103" s="1"/>
      <c r="D103" s="1">
        <v>23</v>
      </c>
      <c r="E103" s="2" t="inlineStr">
        <is>
          <t xml:space="preserve">4.9 Construction Schedule the Contractor must comply with all FAR and specification requirements related to the project's construction schedule.</t>
        </is>
      </c>
      <c r="F103" s="1" t="inlineStr">
        <is>
          <t xml:space="preserve">must</t>
        </is>
      </c>
      <c r="G103" s="1" t="inlineStr">
        <is>
          <t xml:space="preserve">Yes</t>
        </is>
      </c>
      <c r="H103" s="1" t="inlineStr">
        <is>
          <t xml:space="preserve">High</t>
        </is>
      </c>
      <c r="I103" s="2"/>
      <c r="J103" s="1" t="inlineStr">
        <is>
          <t xml:space="preserve">Unassigned</t>
        </is>
      </c>
      <c r="K103" s="1"/>
      <c r="L103" s="1"/>
      <c r="M103" s="2"/>
    </row>
    <row r="104">
      <c r="A104" s="1" t="inlineStr">
        <is>
          <t xml:space="preserve">R-103</t>
        </is>
      </c>
      <c r="B104" s="1" t="inlineStr">
        <is>
          <t xml:space="preserve">A.4</t>
        </is>
      </c>
      <c r="C104" s="1"/>
      <c r="D104" s="1">
        <v>23</v>
      </c>
      <c r="E104" s="2" t="inlineStr">
        <is>
          <t xml:space="preserve">Immediate work areas may be vacated; adjoining areas and circulation routes may remain occupied and must be isolated with approved temporary partitions, dust control, safe walking surfaces, lighting, signage, and maintained egress.</t>
        </is>
      </c>
      <c r="F104" s="1" t="inlineStr">
        <is>
          <t xml:space="preserve">must</t>
        </is>
      </c>
      <c r="G104" s="1" t="inlineStr">
        <is>
          <t xml:space="preserve">Yes</t>
        </is>
      </c>
      <c r="H104" s="1" t="inlineStr">
        <is>
          <t xml:space="preserve">High</t>
        </is>
      </c>
      <c r="I104" s="2"/>
      <c r="J104" s="1" t="inlineStr">
        <is>
          <t xml:space="preserve">Unassigned</t>
        </is>
      </c>
      <c r="K104" s="1"/>
      <c r="L104" s="1"/>
      <c r="M104" s="2"/>
    </row>
    <row r="105">
      <c r="A105" s="1" t="inlineStr">
        <is>
          <t xml:space="preserve">R-104</t>
        </is>
      </c>
      <c r="B105" s="1" t="inlineStr">
        <is>
          <t xml:space="preserve">A.4</t>
        </is>
      </c>
      <c r="C105" s="1"/>
      <c r="D105" s="1">
        <v>23</v>
      </c>
      <c r="E105" s="2" t="inlineStr">
        <is>
          <t xml:space="preserve">Electrical work shall be de-energized unless written energized-work approval is obtained.</t>
        </is>
      </c>
      <c r="F105" s="1" t="inlineStr">
        <is>
          <t xml:space="preserve">shall</t>
        </is>
      </c>
      <c r="G105" s="1" t="inlineStr">
        <is>
          <t xml:space="preserve">Yes</t>
        </is>
      </c>
      <c r="H105" s="1" t="inlineStr">
        <is>
          <t xml:space="preserve">High</t>
        </is>
      </c>
      <c r="I105" s="2"/>
      <c r="J105" s="1" t="inlineStr">
        <is>
          <t xml:space="preserve">Unassigned</t>
        </is>
      </c>
      <c r="K105" s="1"/>
      <c r="L105" s="1"/>
      <c r="M105" s="2"/>
    </row>
    <row r="106">
      <c r="A106" s="1" t="inlineStr">
        <is>
          <t xml:space="preserve">R-105</t>
        </is>
      </c>
      <c r="B106" s="1" t="inlineStr">
        <is>
          <t xml:space="preserve">A.4</t>
        </is>
      </c>
      <c r="C106" s="1"/>
      <c r="D106" s="1">
        <v>23</v>
      </c>
      <c r="E106" s="2" t="inlineStr">
        <is>
          <t xml:space="preserve">All Contractor and subcontractor personnel must comply with VA security, badging, access, and conduct requirements.</t>
        </is>
      </c>
      <c r="F106" s="1" t="inlineStr">
        <is>
          <t xml:space="preserve">must</t>
        </is>
      </c>
      <c r="G106" s="1" t="inlineStr">
        <is>
          <t xml:space="preserve">Yes</t>
        </is>
      </c>
      <c r="H106" s="1" t="inlineStr">
        <is>
          <t xml:space="preserve">High</t>
        </is>
      </c>
      <c r="I106" s="2"/>
      <c r="J106" s="1" t="inlineStr">
        <is>
          <t xml:space="preserve">Unassigned</t>
        </is>
      </c>
      <c r="K106" s="1"/>
      <c r="L106" s="1"/>
      <c r="M106" s="2"/>
    </row>
    <row r="107">
      <c r="A107" s="1" t="inlineStr">
        <is>
          <t xml:space="preserve">R-106</t>
        </is>
      </c>
      <c r="B107" s="1" t="inlineStr">
        <is>
          <t xml:space="preserve">A.6</t>
        </is>
      </c>
      <c r="C107" s="1"/>
      <c r="D107" s="1">
        <v>24</v>
      </c>
      <c r="E107" s="2" t="inlineStr">
        <is>
          <t xml:space="preserve">Contractor shall not rely on this summary as a substitute for reviewing the complete bid set.</t>
        </is>
      </c>
      <c r="F107" s="1" t="inlineStr">
        <is>
          <t xml:space="preserve">shall</t>
        </is>
      </c>
      <c r="G107" s="1" t="inlineStr">
        <is>
          <t xml:space="preserve">Yes</t>
        </is>
      </c>
      <c r="H107" s="1" t="inlineStr">
        <is>
          <t xml:space="preserve">High</t>
        </is>
      </c>
      <c r="I107" s="2"/>
      <c r="J107" s="1" t="inlineStr">
        <is>
          <t xml:space="preserve">Unassigned</t>
        </is>
      </c>
      <c r="K107" s="1"/>
      <c r="L107" s="1"/>
      <c r="M107" s="2"/>
    </row>
    <row r="108">
      <c r="A108" s="1" t="inlineStr">
        <is>
          <t xml:space="preserve">R-107</t>
        </is>
      </c>
      <c r="B108" s="1" t="inlineStr">
        <is>
          <t xml:space="preserve">A.6</t>
        </is>
      </c>
      <c r="C108" s="1"/>
      <c r="D108" s="1">
        <v>24</v>
      </c>
      <c r="E108" s="2" t="inlineStr">
        <is>
          <t xml:space="preserve">Conflicts or ambiguities must be submitted in writing through the RFI process before bid or construction as applicable.</t>
        </is>
      </c>
      <c r="F108" s="1" t="inlineStr">
        <is>
          <t xml:space="preserve">must</t>
        </is>
      </c>
      <c r="G108" s="1" t="inlineStr">
        <is>
          <t xml:space="preserve">Yes</t>
        </is>
      </c>
      <c r="H108" s="1" t="inlineStr">
        <is>
          <t xml:space="preserve">High</t>
        </is>
      </c>
      <c r="I108" s="2"/>
      <c r="J108" s="1" t="inlineStr">
        <is>
          <t xml:space="preserve">Unassigned</t>
        </is>
      </c>
      <c r="K108" s="1"/>
      <c r="L108" s="1"/>
      <c r="M108" s="2"/>
    </row>
    <row r="109">
      <c r="A109" s="1" t="inlineStr">
        <is>
          <t xml:space="preserve">R-108</t>
        </is>
      </c>
      <c r="B109" s="1" t="inlineStr">
        <is>
          <t xml:space="preserve">A.6</t>
        </is>
      </c>
      <c r="C109" s="1"/>
      <c r="D109" s="1">
        <v>25</v>
      </c>
      <c r="E109" s="2" t="inlineStr">
        <is>
          <t xml:space="preserve">(b) Requests for determinations of inapplicability. An offeror requesting a determination regarding the inapplicability of the Buy American statute should submit the request to the Contracting Officer in time to allow a determination before submission of offers.</t>
        </is>
      </c>
      <c r="F109" s="1" t="inlineStr">
        <is>
          <t xml:space="preserve">should</t>
        </is>
      </c>
      <c r="G109" s="1" t="inlineStr">
        <is>
          <t xml:space="preserve">No</t>
        </is>
      </c>
      <c r="H109" s="1" t="inlineStr">
        <is>
          <t xml:space="preserve">High</t>
        </is>
      </c>
      <c r="I109" s="2"/>
      <c r="J109" s="1" t="inlineStr">
        <is>
          <t xml:space="preserve">Unassigned</t>
        </is>
      </c>
      <c r="K109" s="1"/>
      <c r="L109" s="1"/>
      <c r="M109" s="2" t="inlineStr">
        <is>
          <t xml:space="preserve">advisory</t>
        </is>
      </c>
    </row>
    <row r="110">
      <c r="A110" s="1" t="inlineStr">
        <is>
          <t xml:space="preserve">R-109</t>
        </is>
      </c>
      <c r="B110" s="1" t="inlineStr">
        <is>
          <t xml:space="preserve">A.6</t>
        </is>
      </c>
      <c r="C110" s="1"/>
      <c r="D110" s="1">
        <v>25</v>
      </c>
      <c r="E110" s="2" t="inlineStr">
        <is>
          <t xml:space="preserve">The offeror shall include the information and applicable supporting data required by paragraphs (c) and (d) of the clause at FAR 52.225-9 in the request.</t>
        </is>
      </c>
      <c r="F110" s="1" t="inlineStr">
        <is>
          <t xml:space="preserve">shall</t>
        </is>
      </c>
      <c r="G110" s="1" t="inlineStr">
        <is>
          <t xml:space="preserve">Yes</t>
        </is>
      </c>
      <c r="H110" s="1" t="inlineStr">
        <is>
          <t xml:space="preserve">High</t>
        </is>
      </c>
      <c r="I110" s="2"/>
      <c r="J110" s="1" t="inlineStr">
        <is>
          <t xml:space="preserve">Unassigned</t>
        </is>
      </c>
      <c r="K110" s="1"/>
      <c r="L110" s="1"/>
      <c r="M110" s="2"/>
    </row>
    <row r="111">
      <c r="A111" s="1" t="inlineStr">
        <is>
          <t xml:space="preserve">R-110</t>
        </is>
      </c>
      <c r="B111" s="1" t="inlineStr">
        <is>
          <t xml:space="preserve">A.6</t>
        </is>
      </c>
      <c r="C111" s="1"/>
      <c r="D111" s="1">
        <v>25</v>
      </c>
      <c r="E111" s="2" t="inlineStr">
        <is>
          <t xml:space="preserve">If an offeror has not requested a determination regarding the inapplicability of the Buy American statute before submitting its offer, or has not received a response to a previous request, the offeror shall include the information and supporting data in the offer.</t>
        </is>
      </c>
      <c r="F111" s="1" t="inlineStr">
        <is>
          <t xml:space="preserve">shall</t>
        </is>
      </c>
      <c r="G111" s="1" t="inlineStr">
        <is>
          <t xml:space="preserve">Yes</t>
        </is>
      </c>
      <c r="H111" s="1" t="inlineStr">
        <is>
          <t xml:space="preserve">High</t>
        </is>
      </c>
      <c r="I111" s="2"/>
      <c r="J111" s="1" t="inlineStr">
        <is>
          <t xml:space="preserve">Unassigned</t>
        </is>
      </c>
      <c r="K111" s="1"/>
      <c r="L111" s="1"/>
      <c r="M111" s="2"/>
    </row>
    <row r="112">
      <c r="A112" s="1" t="inlineStr">
        <is>
          <t xml:space="preserve">R-111</t>
        </is>
      </c>
      <c r="B112" s="1" t="inlineStr">
        <is>
          <t xml:space="preserve">A.6</t>
        </is>
      </c>
      <c r="C112" s="1"/>
      <c r="D112" s="1">
        <v>25</v>
      </c>
      <c r="E112" s="2" t="inlineStr">
        <is>
          <t xml:space="preserve">(2) If an alternate offer is submitted, the offeror shall submit a separate Standard Form 1442 for the alternate offer, and a separate price comparison table prepared in accordance with paragraphs (c) and (d) of the clause at FAR 52.225-9 for the offer that is based on the use of any foreign construction material for which the Government has not yet determined an exception applies.</t>
        </is>
      </c>
      <c r="F112" s="1" t="inlineStr">
        <is>
          <t xml:space="preserve">shall</t>
        </is>
      </c>
      <c r="G112" s="1" t="inlineStr">
        <is>
          <t xml:space="preserve">Yes</t>
        </is>
      </c>
      <c r="H112" s="1" t="inlineStr">
        <is>
          <t xml:space="preserve">High</t>
        </is>
      </c>
      <c r="I112" s="2"/>
      <c r="J112" s="1" t="inlineStr">
        <is>
          <t xml:space="preserve">Unassigned</t>
        </is>
      </c>
      <c r="K112" s="1"/>
      <c r="L112" s="1"/>
      <c r="M112" s="2" t="inlineStr">
        <is>
          <t xml:space="preserve">xref:unresolved</t>
        </is>
      </c>
    </row>
    <row r="113">
      <c r="A113" s="1" t="inlineStr">
        <is>
          <t xml:space="preserve">R-112</t>
        </is>
      </c>
      <c r="B113" s="1" t="inlineStr">
        <is>
          <t xml:space="preserve">A.6</t>
        </is>
      </c>
      <c r="C113" s="1"/>
      <c r="D113" s="1">
        <v>26</v>
      </c>
      <c r="E113" s="2" t="inlineStr">
        <is>
          <t xml:space="preserve">(3) If the Government determines that a particular exception requested in accordance with paragraph (c) of the clause at FAR 52.225-9 does not apply, the Government will evaluate only those offers based on use of the equivalent domestic construction material, and the offeror shall be required to furnish such domestic construction material.</t>
        </is>
      </c>
      <c r="F113" s="1" t="inlineStr">
        <is>
          <t xml:space="preserve">shall</t>
        </is>
      </c>
      <c r="G113" s="1" t="inlineStr">
        <is>
          <t xml:space="preserve">Yes</t>
        </is>
      </c>
      <c r="H113" s="1" t="inlineStr">
        <is>
          <t xml:space="preserve">High</t>
        </is>
      </c>
      <c r="I113" s="2"/>
      <c r="J113" s="1" t="inlineStr">
        <is>
          <t xml:space="preserve">Unassigned</t>
        </is>
      </c>
      <c r="K113" s="1"/>
      <c r="L113" s="1"/>
      <c r="M113" s="2" t="inlineStr">
        <is>
          <t xml:space="preserve">xref:unresolved</t>
        </is>
      </c>
    </row>
    <row r="114">
      <c r="A114" s="1" t="inlineStr">
        <is>
          <t xml:space="preserve">R-113</t>
        </is>
      </c>
      <c r="B114" s="1" t="inlineStr">
        <is>
          <t xml:space="preserve">A.6</t>
        </is>
      </c>
      <c r="C114" s="1"/>
      <c r="D114" s="1">
        <v>26</v>
      </c>
      <c r="E114" s="2" t="inlineStr">
        <is>
          <t xml:space="preserve">(End of Provision) 2.3 52.228-17 INDIVIDUAL SURETY—PLEDGE OF ASSETS (BID GUARANTEE) (FEB 2021) (a) Offerors shall obtain from each person acting as an individual surety on a bid guarantee— (1) A pledge of assets that meets the eligibility, valuation, and security requirements described in the Federal Acquisition Regulation (FAR) 28.203–1; and</t>
        </is>
      </c>
      <c r="F114" s="1" t="inlineStr">
        <is>
          <t xml:space="preserve">shall</t>
        </is>
      </c>
      <c r="G114" s="1" t="inlineStr">
        <is>
          <t xml:space="preserve">Yes</t>
        </is>
      </c>
      <c r="H114" s="1" t="inlineStr">
        <is>
          <t xml:space="preserve">High</t>
        </is>
      </c>
      <c r="I114" s="2"/>
      <c r="J114" s="1" t="inlineStr">
        <is>
          <t xml:space="preserve">Unassigned</t>
        </is>
      </c>
      <c r="K114" s="1"/>
      <c r="L114" s="1"/>
      <c r="M114" s="2"/>
    </row>
    <row r="115">
      <c r="A115" s="1" t="inlineStr">
        <is>
          <t xml:space="preserve">R-114</t>
        </is>
      </c>
      <c r="B115" s="1" t="inlineStr">
        <is>
          <t xml:space="preserve">A.6</t>
        </is>
      </c>
      <c r="C115" s="1"/>
      <c r="D115" s="1">
        <v>26</v>
      </c>
      <c r="E115" s="2" t="inlineStr">
        <is>
          <t xml:space="preserve">(b) The Offeror shall include with its offer the information required at paragraph (a) of this provision within the timeframe specified in the provision at FAR 52.228–1, Bid Guarantee, or as otherwise established by the Contracting Officer.</t>
        </is>
      </c>
      <c r="F115" s="1" t="inlineStr">
        <is>
          <t xml:space="preserve">shall</t>
        </is>
      </c>
      <c r="G115" s="1" t="inlineStr">
        <is>
          <t xml:space="preserve">Yes</t>
        </is>
      </c>
      <c r="H115" s="1" t="inlineStr">
        <is>
          <t xml:space="preserve">High</t>
        </is>
      </c>
      <c r="I115" s="2"/>
      <c r="J115" s="1" t="inlineStr">
        <is>
          <t xml:space="preserve">Unassigned</t>
        </is>
      </c>
      <c r="K115" s="1"/>
      <c r="L115" s="1"/>
      <c r="M115" s="2"/>
    </row>
    <row r="116">
      <c r="A116" s="1" t="inlineStr">
        <is>
          <t xml:space="preserve">R-115</t>
        </is>
      </c>
      <c r="B116" s="1" t="inlineStr">
        <is>
          <t xml:space="preserve">A.6</t>
        </is>
      </c>
      <c r="C116" s="1"/>
      <c r="D116" s="1">
        <v>26</v>
      </c>
      <c r="E116" s="2" t="inlineStr">
        <is>
          <t xml:space="preserve">Protests, as defined in section 33.101 of the Federal Acquisition Regulation, that are filed directly with an agency, and copies of any protests that are filed with the Government Accountability Office (GAO), shall be served on the Contracting Officer (addressed as follows) by obtaining written and dated acknowledgment of receipt from:</t>
        </is>
      </c>
      <c r="F116" s="1" t="inlineStr">
        <is>
          <t xml:space="preserve">shall</t>
        </is>
      </c>
      <c r="G116" s="1" t="inlineStr">
        <is>
          <t xml:space="preserve">Yes</t>
        </is>
      </c>
      <c r="H116" s="1" t="inlineStr">
        <is>
          <t xml:space="preserve">High</t>
        </is>
      </c>
      <c r="I116" s="2"/>
      <c r="J116" s="1" t="inlineStr">
        <is>
          <t xml:space="preserve">Unassigned</t>
        </is>
      </c>
      <c r="K116" s="1"/>
      <c r="L116" s="1"/>
      <c r="M116" s="2"/>
    </row>
    <row r="117">
      <c r="A117" s="1" t="inlineStr">
        <is>
          <t xml:space="preserve">R-116</t>
        </is>
      </c>
      <c r="B117" s="1" t="inlineStr">
        <is>
          <t xml:space="preserve">A.6</t>
        </is>
      </c>
      <c r="C117" s="1"/>
      <c r="D117" s="1">
        <v>27</v>
      </c>
      <c r="E117" s="2" t="inlineStr">
        <is>
          <t xml:space="preserve">(b) The copy of any protest shall be received in the office designated above within one day of filing a protest with the GAO.</t>
        </is>
      </c>
      <c r="F117" s="1" t="inlineStr">
        <is>
          <t xml:space="preserve">shall</t>
        </is>
      </c>
      <c r="G117" s="1" t="inlineStr">
        <is>
          <t xml:space="preserve">Yes</t>
        </is>
      </c>
      <c r="H117" s="1" t="inlineStr">
        <is>
          <t xml:space="preserve">High</t>
        </is>
      </c>
      <c r="I117" s="2"/>
      <c r="J117" s="1" t="inlineStr">
        <is>
          <t xml:space="preserve">Unassigned</t>
        </is>
      </c>
      <c r="K117" s="1"/>
      <c r="L117" s="1"/>
      <c r="M117" s="2" t="inlineStr">
        <is>
          <t xml:space="preserve">under: Department of Veterans Affairs Network Contracting Office - 8 8875 Hidden River Parkway Suite 525 Tampa FL 33637 Mailing Address:</t>
        </is>
      </c>
    </row>
    <row r="118">
      <c r="A118" s="1" t="inlineStr">
        <is>
          <t xml:space="preserve">R-117</t>
        </is>
      </c>
      <c r="B118" s="1" t="inlineStr">
        <is>
          <t xml:space="preserve">A.6</t>
        </is>
      </c>
      <c r="C118" s="1"/>
      <c r="D118" s="1">
        <v>27</v>
      </c>
      <c r="E118" s="2" t="inlineStr">
        <is>
          <t xml:space="preserve">Offerors or quoters are urged and expected to inspect the site where services are to be performed and to satisfy themselves regarding all general and local conditions that may affect the cost of contract performance, to the extent that the information is reasonably obtainable.</t>
        </is>
      </c>
      <c r="F118" s="1" t="inlineStr">
        <is>
          <t xml:space="preserve">other</t>
        </is>
      </c>
      <c r="G118" s="1" t="inlineStr">
        <is>
          <t xml:space="preserve">Yes</t>
        </is>
      </c>
      <c r="H118" s="1" t="inlineStr">
        <is>
          <t xml:space="preserve">High</t>
        </is>
      </c>
      <c r="I118" s="2"/>
      <c r="J118" s="1" t="inlineStr">
        <is>
          <t xml:space="preserve">Unassigned</t>
        </is>
      </c>
      <c r="K118" s="1"/>
      <c r="L118" s="1"/>
      <c r="M118" s="2" t="inlineStr">
        <is>
          <t xml:space="preserve">qa-candidate:ambiguous-modal</t>
        </is>
      </c>
    </row>
    <row r="119">
      <c r="A119" s="1" t="inlineStr">
        <is>
          <t xml:space="preserve">R-118</t>
        </is>
      </c>
      <c r="B119" s="1" t="inlineStr">
        <is>
          <t xml:space="preserve">A.6</t>
        </is>
      </c>
      <c r="C119" s="1"/>
      <c r="D119" s="1">
        <v>27</v>
      </c>
      <c r="E119" s="2" t="inlineStr">
        <is>
          <t xml:space="preserve">In no event shall failure to inspect the site constitute grounds for a claim after contract award.</t>
        </is>
      </c>
      <c r="F119" s="1" t="inlineStr">
        <is>
          <t xml:space="preserve">shall</t>
        </is>
      </c>
      <c r="G119" s="1" t="inlineStr">
        <is>
          <t xml:space="preserve">Yes</t>
        </is>
      </c>
      <c r="H119" s="1" t="inlineStr">
        <is>
          <t xml:space="preserve">High</t>
        </is>
      </c>
      <c r="I119" s="2"/>
      <c r="J119" s="1" t="inlineStr">
        <is>
          <t xml:space="preserve">Unassigned</t>
        </is>
      </c>
      <c r="K119" s="1"/>
      <c r="L119" s="1"/>
      <c r="M119" s="2"/>
    </row>
    <row r="120">
      <c r="A120" s="1" t="inlineStr">
        <is>
          <t xml:space="preserve">R-119</t>
        </is>
      </c>
      <c r="B120" s="1" t="inlineStr">
        <is>
          <t xml:space="preserve">A.6</t>
        </is>
      </c>
      <c r="C120" s="1"/>
      <c r="D120" s="1">
        <v>27</v>
      </c>
      <c r="E120" s="2" t="inlineStr">
        <is>
          <t xml:space="preserve">(b) The bidder shall furnish a bid guarantee in the form of a firm commitment, e.g., bid bond supported by good and sufficient surety or sureties acceptable to the Government, postal money order, certified check, cashier's check, irrevocable letter of credit, or, under Treasury Department regulations, certain bonds or notes of the United States.</t>
        </is>
      </c>
      <c r="F120" s="1" t="inlineStr">
        <is>
          <t xml:space="preserve">shall</t>
        </is>
      </c>
      <c r="G120" s="1" t="inlineStr">
        <is>
          <t xml:space="preserve">Yes</t>
        </is>
      </c>
      <c r="H120" s="1" t="inlineStr">
        <is>
          <t xml:space="preserve">High</t>
        </is>
      </c>
      <c r="I120" s="2"/>
      <c r="J120" s="1" t="inlineStr">
        <is>
          <t xml:space="preserve">Unassigned</t>
        </is>
      </c>
      <c r="K120" s="1"/>
      <c r="L120" s="1"/>
      <c r="M120" s="2"/>
    </row>
    <row r="121">
      <c r="A121" s="1" t="inlineStr">
        <is>
          <t xml:space="preserve">R-120</t>
        </is>
      </c>
      <c r="B121" s="1" t="inlineStr">
        <is>
          <t xml:space="preserve">A.6</t>
        </is>
      </c>
      <c r="C121" s="1"/>
      <c r="D121" s="1">
        <v>27</v>
      </c>
      <c r="E121" s="2" t="inlineStr">
        <is>
          <t xml:space="preserve">(c) the amount of the bid guarantee shall be 20 percent of the bid price or $3,000,000, whichever is less.</t>
        </is>
      </c>
      <c r="F121" s="1" t="inlineStr">
        <is>
          <t xml:space="preserve">shall</t>
        </is>
      </c>
      <c r="G121" s="1" t="inlineStr">
        <is>
          <t xml:space="preserve">Yes</t>
        </is>
      </c>
      <c r="H121" s="1" t="inlineStr">
        <is>
          <t xml:space="preserve">High</t>
        </is>
      </c>
      <c r="I121" s="2"/>
      <c r="J121" s="1" t="inlineStr">
        <is>
          <t xml:space="preserve">Unassigned</t>
        </is>
      </c>
      <c r="K121" s="1"/>
      <c r="L121" s="1"/>
      <c r="M121" s="2" t="inlineStr">
        <is>
          <t xml:space="preserve">near-duplicate:R-019; qa:flags:restates the 20 percent / $3,000,000 bid guarantee amount at R-019</t>
        </is>
      </c>
    </row>
    <row r="122">
      <c r="A122" s="1" t="inlineStr">
        <is>
          <t xml:space="preserve">R-121</t>
        </is>
      </c>
      <c r="B122" s="1" t="inlineStr">
        <is>
          <t xml:space="preserve">A.6</t>
        </is>
      </c>
      <c r="C122" s="1"/>
      <c r="D122" s="1">
        <v>27</v>
      </c>
      <c r="E122" s="2" t="inlineStr">
        <is>
          <t xml:space="preserve">(d) If the successful bidder, upon acceptance of its bid by the Government within the period specified for acceptance, fails to execute all contractual documents or furnish executed bond(s) within 10 days after receipt of the forms by the bidder, the Contracting Officer may terminate the contract for default.</t>
        </is>
      </c>
      <c r="F122" s="1" t="inlineStr">
        <is>
          <t xml:space="preserve">other</t>
        </is>
      </c>
      <c r="G122" s="1" t="inlineStr">
        <is>
          <t xml:space="preserve">Yes</t>
        </is>
      </c>
      <c r="H122" s="1" t="inlineStr">
        <is>
          <t xml:space="preserve">High</t>
        </is>
      </c>
      <c r="I122" s="2"/>
      <c r="J122" s="1" t="inlineStr">
        <is>
          <t xml:space="preserve">Unassigned</t>
        </is>
      </c>
      <c r="K122" s="1"/>
      <c r="L122" s="1"/>
      <c r="M122" s="2"/>
    </row>
    <row r="123">
      <c r="A123" s="1" t="inlineStr">
        <is>
          <t xml:space="preserve">R-122</t>
        </is>
      </c>
      <c r="B123" s="1" t="inlineStr">
        <is>
          <t xml:space="preserve">A.6</t>
        </is>
      </c>
      <c r="C123" s="1"/>
      <c r="D123" s="1">
        <v>28</v>
      </c>
      <c r="E123" s="2" t="inlineStr">
        <is>
          <t xml:space="preserve">(1) The Contractor will not engage in any racially discriminatory DEI activities;</t>
        </is>
      </c>
      <c r="F123" s="1" t="inlineStr">
        <is>
          <t xml:space="preserve">will</t>
        </is>
      </c>
      <c r="G123" s="1" t="inlineStr">
        <is>
          <t xml:space="preserve">Yes</t>
        </is>
      </c>
      <c r="H123" s="1" t="inlineStr">
        <is>
          <t xml:space="preserve">High</t>
        </is>
      </c>
      <c r="I123" s="2"/>
      <c r="J123" s="1" t="inlineStr">
        <is>
          <t xml:space="preserve">Unassigned</t>
        </is>
      </c>
      <c r="K123" s="1"/>
      <c r="L123" s="1"/>
      <c r="M123" s="2" t="inlineStr">
        <is>
          <t xml:space="preserve">under: (b) In connection with the performance of work under this contract, the Contractor agrees as follows:</t>
        </is>
      </c>
    </row>
    <row r="124">
      <c r="A124" s="1" t="inlineStr">
        <is>
          <t xml:space="preserve">R-123</t>
        </is>
      </c>
      <c r="B124" s="1" t="inlineStr">
        <is>
          <t xml:space="preserve">A.6</t>
        </is>
      </c>
      <c r="C124" s="1"/>
      <c r="D124" s="1">
        <v>28</v>
      </c>
      <c r="E124" s="2" t="inlineStr">
        <is>
          <t xml:space="preserve">(2) The Contractor will furnish all information and reports, including providing access to books, records, and accounts, as required by the Contracting Officer, for purposes of ascertaining compliance with this clause;</t>
        </is>
      </c>
      <c r="F124" s="1" t="inlineStr">
        <is>
          <t xml:space="preserve">will</t>
        </is>
      </c>
      <c r="G124" s="1" t="inlineStr">
        <is>
          <t xml:space="preserve">Yes</t>
        </is>
      </c>
      <c r="H124" s="1" t="inlineStr">
        <is>
          <t xml:space="preserve">High</t>
        </is>
      </c>
      <c r="I124" s="2"/>
      <c r="J124" s="1" t="inlineStr">
        <is>
          <t xml:space="preserve">Unassigned</t>
        </is>
      </c>
      <c r="K124" s="1"/>
      <c r="L124" s="1"/>
      <c r="M124" s="2" t="inlineStr">
        <is>
          <t xml:space="preserve">under: (b) In connection with the performance of work under this contract, the Contractor agrees as follows: — xref:unresolved</t>
        </is>
      </c>
    </row>
    <row r="125">
      <c r="A125" s="1" t="inlineStr">
        <is>
          <t xml:space="preserve">R-124</t>
        </is>
      </c>
      <c r="B125" s="1" t="inlineStr">
        <is>
          <t xml:space="preserve">A.6</t>
        </is>
      </c>
      <c r="C125" s="1"/>
      <c r="D125" s="1">
        <v>28</v>
      </c>
      <c r="E125" s="2" t="inlineStr">
        <is>
          <t xml:space="preserve">(3) In the event of the Contractor's or a subcontractor's noncompliance with this clause, this contract may be canceled, terminated, or suspended in whole or in part, and the Contractor or subcontractor may be declared ineligible for further Government contracts;</t>
        </is>
      </c>
      <c r="F125" s="1" t="inlineStr">
        <is>
          <t xml:space="preserve">other</t>
        </is>
      </c>
      <c r="G125" s="1" t="inlineStr">
        <is>
          <t xml:space="preserve">Yes</t>
        </is>
      </c>
      <c r="H125" s="1" t="inlineStr">
        <is>
          <t xml:space="preserve">High</t>
        </is>
      </c>
      <c r="I125" s="2"/>
      <c r="J125" s="1" t="inlineStr">
        <is>
          <t xml:space="preserve">Unassigned</t>
        </is>
      </c>
      <c r="K125" s="1"/>
      <c r="L125" s="1"/>
      <c r="M125" s="2" t="inlineStr">
        <is>
          <t xml:space="preserve">under: (b) In connection with the performance of work under this contract, the Contractor agrees as follows: — qa-candidate:weak-verifiability</t>
        </is>
      </c>
    </row>
    <row r="126">
      <c r="A126" s="1" t="inlineStr">
        <is>
          <t xml:space="preserve">R-125</t>
        </is>
      </c>
      <c r="B126" s="1" t="inlineStr">
        <is>
          <t xml:space="preserve">A.6</t>
        </is>
      </c>
      <c r="C126" s="1"/>
      <c r="D126" s="1">
        <v>28</v>
      </c>
      <c r="E126" s="2" t="inlineStr">
        <is>
          <t xml:space="preserve">(4) The Contractor will report any subcontractor's known or reasonably knowable conduct that may violate this clause to the Contracting Officer and take any appropriate remedial actions directed by the Contracting Officer; and</t>
        </is>
      </c>
      <c r="F126" s="1" t="inlineStr">
        <is>
          <t xml:space="preserve">will</t>
        </is>
      </c>
      <c r="G126" s="1" t="inlineStr">
        <is>
          <t xml:space="preserve">Yes</t>
        </is>
      </c>
      <c r="H126" s="1" t="inlineStr">
        <is>
          <t xml:space="preserve">High</t>
        </is>
      </c>
      <c r="I126" s="2"/>
      <c r="J126" s="1" t="inlineStr">
        <is>
          <t xml:space="preserve">Unassigned</t>
        </is>
      </c>
      <c r="K126" s="1"/>
      <c r="L126" s="1"/>
      <c r="M126" s="2" t="inlineStr">
        <is>
          <t xml:space="preserve">under: (b) In connection with the performance of work under this contract, the Contractor agrees as follows:</t>
        </is>
      </c>
    </row>
    <row r="127">
      <c r="A127" s="1" t="inlineStr">
        <is>
          <t xml:space="preserve">R-126</t>
        </is>
      </c>
      <c r="B127" s="1" t="inlineStr">
        <is>
          <t xml:space="preserve">A.6</t>
        </is>
      </c>
      <c r="C127" s="1"/>
      <c r="D127" s="1">
        <v>28</v>
      </c>
      <c r="E127" s="2" t="inlineStr">
        <is>
          <t xml:space="preserve">(5) The Contractor will inform the Contracting Officer if a subcontractor sues the Contractor and the suit puts at issue, in any way, the validity of this clause.</t>
        </is>
      </c>
      <c r="F127" s="1" t="inlineStr">
        <is>
          <t xml:space="preserve">will</t>
        </is>
      </c>
      <c r="G127" s="1" t="inlineStr">
        <is>
          <t xml:space="preserve">Yes</t>
        </is>
      </c>
      <c r="H127" s="1" t="inlineStr">
        <is>
          <t xml:space="preserve">High</t>
        </is>
      </c>
      <c r="I127" s="2"/>
      <c r="J127" s="1" t="inlineStr">
        <is>
          <t xml:space="preserve">Unassigned</t>
        </is>
      </c>
      <c r="K127" s="1"/>
      <c r="L127" s="1"/>
      <c r="M127" s="2" t="inlineStr">
        <is>
          <t xml:space="preserve">under: (b) In connection with the performance of work under this contract, the Contractor agrees as follows:</t>
        </is>
      </c>
    </row>
    <row r="128">
      <c r="A128" s="1" t="inlineStr">
        <is>
          <t xml:space="preserve">R-127</t>
        </is>
      </c>
      <c r="B128" s="1" t="inlineStr">
        <is>
          <t xml:space="preserve">A.6</t>
        </is>
      </c>
      <c r="C128" s="1"/>
      <c r="D128" s="1">
        <v>28</v>
      </c>
      <c r="E128" s="2" t="inlineStr">
        <is>
          <t xml:space="preserve">(6) The Contractor recognizes that compliance with the requirements of this clause are material to the Government's payment decisions for purposes of 31 U.S.C. 3729(b)(4).</t>
        </is>
      </c>
      <c r="F128" s="1" t="inlineStr">
        <is>
          <t xml:space="preserve">other</t>
        </is>
      </c>
      <c r="G128" s="1" t="inlineStr">
        <is>
          <t xml:space="preserve">Yes</t>
        </is>
      </c>
      <c r="H128" s="1" t="inlineStr">
        <is>
          <t xml:space="preserve">High</t>
        </is>
      </c>
      <c r="I128" s="2"/>
      <c r="J128" s="1" t="inlineStr">
        <is>
          <t xml:space="preserve">Unassigned</t>
        </is>
      </c>
      <c r="K128" s="1"/>
      <c r="L128" s="1"/>
      <c r="M128" s="2" t="inlineStr">
        <is>
          <t xml:space="preserve">under: (b) In connection with the performance of work under this contract, the Contractor agrees as follows: — qa-candidate:weak-verifiability</t>
        </is>
      </c>
    </row>
    <row r="129">
      <c r="A129" s="1" t="inlineStr">
        <is>
          <t xml:space="preserve">R-128</t>
        </is>
      </c>
      <c r="B129" s="1" t="inlineStr">
        <is>
          <t xml:space="preserve">A.6</t>
        </is>
      </c>
      <c r="C129" s="1"/>
      <c r="D129" s="1">
        <v>28</v>
      </c>
      <c r="E129" s="2" t="inlineStr">
        <is>
          <t xml:space="preserve">(c) The Contractor must include the substance of this clause, including this paragraph (c), in subcontracts at any tier, including those for commercial products and commercial services, except those where the place of delivery or performance is outside the United States.</t>
        </is>
      </c>
      <c r="F129" s="1" t="inlineStr">
        <is>
          <t xml:space="preserve">must</t>
        </is>
      </c>
      <c r="G129" s="1" t="inlineStr">
        <is>
          <t xml:space="preserve">Yes</t>
        </is>
      </c>
      <c r="H129" s="1" t="inlineStr">
        <is>
          <t xml:space="preserve">High</t>
        </is>
      </c>
      <c r="I129" s="2"/>
      <c r="J129" s="1" t="inlineStr">
        <is>
          <t xml:space="preserve">Unassigned</t>
        </is>
      </c>
      <c r="K129" s="1"/>
      <c r="L129" s="1"/>
      <c r="M129" s="2"/>
    </row>
    <row r="130">
      <c r="A130" s="1" t="inlineStr">
        <is>
          <t xml:space="preserve">R-129</t>
        </is>
      </c>
      <c r="B130" s="1" t="inlineStr">
        <is>
          <t xml:space="preserve">A.6</t>
        </is>
      </c>
      <c r="C130" s="1"/>
      <c r="D130" s="1">
        <v>28</v>
      </c>
      <c r="E130" s="2" t="inlineStr">
        <is>
          <t xml:space="preserve">(b) Requests for determination of inapplicability. An offeror requesting a determination regarding the inapplicability of the Buy American statute shall submit the request with its offer, including the information and applicable supporting data required by paragraphs (c) and (d) of FAR clause 52.225-11.</t>
        </is>
      </c>
      <c r="F130" s="1" t="inlineStr">
        <is>
          <t xml:space="preserve">shall</t>
        </is>
      </c>
      <c r="G130" s="1" t="inlineStr">
        <is>
          <t xml:space="preserve">Yes</t>
        </is>
      </c>
      <c r="H130" s="1" t="inlineStr">
        <is>
          <t xml:space="preserve">High</t>
        </is>
      </c>
      <c r="I130" s="2"/>
      <c r="J130" s="1" t="inlineStr">
        <is>
          <t xml:space="preserve">Unassigned</t>
        </is>
      </c>
      <c r="K130" s="1"/>
      <c r="L130" s="1"/>
      <c r="M130" s="2" t="inlineStr">
        <is>
          <t xml:space="preserve">xref:Paragraph-52.225</t>
        </is>
      </c>
    </row>
    <row r="131">
      <c r="A131" s="1" t="inlineStr">
        <is>
          <t xml:space="preserve">R-130</t>
        </is>
      </c>
      <c r="B131" s="1" t="inlineStr">
        <is>
          <t xml:space="preserve">A.2.10</t>
        </is>
      </c>
      <c r="C131" s="1"/>
      <c r="D131" s="1">
        <v>30</v>
      </c>
      <c r="E131" s="2" t="inlineStr">
        <is>
          <t xml:space="preserve">(b) The protest will not be considered if the interested party has a protest on the same or similar issue(s) pending with the Contracting Officer.</t>
        </is>
      </c>
      <c r="F131" s="1" t="inlineStr">
        <is>
          <t xml:space="preserve">will</t>
        </is>
      </c>
      <c r="G131" s="1" t="inlineStr">
        <is>
          <t xml:space="preserve">Yes</t>
        </is>
      </c>
      <c r="H131" s="1" t="inlineStr">
        <is>
          <t xml:space="preserve">High</t>
        </is>
      </c>
      <c r="I131" s="2"/>
      <c r="J131" s="1" t="inlineStr">
        <is>
          <t xml:space="preserve">Unassigned</t>
        </is>
      </c>
      <c r="K131" s="1"/>
      <c r="L131" s="1"/>
      <c r="M131" s="2"/>
    </row>
    <row r="132">
      <c r="A132" s="1" t="inlineStr">
        <is>
          <t xml:space="preserve">R-131</t>
        </is>
      </c>
      <c r="B132" s="1" t="inlineStr">
        <is>
          <t xml:space="preserve">A.2.11</t>
        </is>
      </c>
      <c r="C132" s="1"/>
      <c r="D132" s="1">
        <v>30</v>
      </c>
      <c r="E132" s="2" t="inlineStr">
        <is>
          <t xml:space="preserve">(b) The Contractor shall—</t>
        </is>
      </c>
      <c r="F132" s="1" t="inlineStr">
        <is>
          <t xml:space="preserve">shall</t>
        </is>
      </c>
      <c r="G132" s="1" t="inlineStr">
        <is>
          <t xml:space="preserve">Yes</t>
        </is>
      </c>
      <c r="H132" s="1" t="inlineStr">
        <is>
          <t xml:space="preserve">High</t>
        </is>
      </c>
      <c r="I132" s="2"/>
      <c r="J132" s="1" t="inlineStr">
        <is>
          <t xml:space="preserve">Unassigned</t>
        </is>
      </c>
      <c r="K132" s="1"/>
      <c r="L132" s="1"/>
      <c r="M132" s="2" t="inlineStr">
        <is>
          <t xml:space="preserve">under: 2.11 VAAR 852.236-71 SPECIFICATIONS AND DRAWINGS FOR CONSTRUCTION (APR 2019) The clause entitled ‘‘Specifications and Drawings for Construction’’ in FAR 52.236– 21 is supplemented as follows: — qa-candidate:vague</t>
        </is>
      </c>
    </row>
    <row r="133">
      <c r="A133" s="1" t="inlineStr">
        <is>
          <t xml:space="preserve">R-132</t>
        </is>
      </c>
      <c r="B133" s="1" t="inlineStr">
        <is>
          <t xml:space="preserve">A.2.11</t>
        </is>
      </c>
      <c r="C133" s="1"/>
      <c r="D133" s="1">
        <v>30</v>
      </c>
      <c r="E133" s="2" t="inlineStr">
        <is>
          <t xml:space="preserve">(1) Drawings of greater detail shall govern over drawings of lesser detail unless specifically noted otherwise; and</t>
        </is>
      </c>
      <c r="F133" s="1" t="inlineStr">
        <is>
          <t xml:space="preserve">shall</t>
        </is>
      </c>
      <c r="G133" s="1" t="inlineStr">
        <is>
          <t xml:space="preserve">Yes</t>
        </is>
      </c>
      <c r="H133" s="1" t="inlineStr">
        <is>
          <t xml:space="preserve">High</t>
        </is>
      </c>
      <c r="I133" s="2"/>
      <c r="J133" s="1" t="inlineStr">
        <is>
          <t xml:space="preserve">Unassigned</t>
        </is>
      </c>
      <c r="K133" s="1"/>
      <c r="L133" s="1"/>
      <c r="M133" s="2" t="inlineStr">
        <is>
          <t xml:space="preserve">under: 2.11 VAAR 852.236-71 SPECIFICATIONS AND DRAWINGS FOR CONSTRUCTION (APR 2019) The clause entitled ‘‘Specifications and Drawings for Construction’’ in FAR 52.236– 21 is supplemented as follows:</t>
        </is>
      </c>
    </row>
    <row r="134">
      <c r="A134" s="1" t="inlineStr">
        <is>
          <t xml:space="preserve">R-133</t>
        </is>
      </c>
      <c r="B134" s="1" t="inlineStr">
        <is>
          <t xml:space="preserve">A.2.11</t>
        </is>
      </c>
      <c r="C134" s="1"/>
      <c r="D134" s="1">
        <v>30</v>
      </c>
      <c r="E134" s="2" t="inlineStr">
        <is>
          <t xml:space="preserve">(d) Omissions from the drawings or specifications or the misdescription of details of work that are manifestly necessary to carry out the intent of the drawings and specifications, or that are customarily performed, shall not relieve the Contractor from performing such omitted or misdescribed details of the work.</t>
        </is>
      </c>
      <c r="F134" s="1" t="inlineStr">
        <is>
          <t xml:space="preserve">shall</t>
        </is>
      </c>
      <c r="G134" s="1" t="inlineStr">
        <is>
          <t xml:space="preserve">Yes</t>
        </is>
      </c>
      <c r="H134" s="1" t="inlineStr">
        <is>
          <t xml:space="preserve">High</t>
        </is>
      </c>
      <c r="I134" s="2"/>
      <c r="J134" s="1" t="inlineStr">
        <is>
          <t xml:space="preserve">Unassigned</t>
        </is>
      </c>
      <c r="K134" s="1"/>
      <c r="L134" s="1"/>
      <c r="M134" s="2" t="inlineStr">
        <is>
          <t xml:space="preserve">under: 2.11 VAAR 852.236-71 SPECIFICATIONS AND DRAWINGS FOR CONSTRUCTION (APR 2019) The clause entitled ‘‘Specifications and Drawings for Construction’’ in FAR 52.236– 21 is supplemented as follows:</t>
        </is>
      </c>
    </row>
    <row r="135">
      <c r="A135" s="1" t="inlineStr">
        <is>
          <t xml:space="preserve">R-134</t>
        </is>
      </c>
      <c r="B135" s="1" t="inlineStr">
        <is>
          <t xml:space="preserve">A.2.11</t>
        </is>
      </c>
      <c r="C135" s="1"/>
      <c r="D135" s="1">
        <v>30</v>
      </c>
      <c r="E135" s="2" t="inlineStr">
        <is>
          <t xml:space="preserve">The Contractor shall perform such details as if fully and correctly set forth and described in the drawings and specifications.</t>
        </is>
      </c>
      <c r="F135" s="1" t="inlineStr">
        <is>
          <t xml:space="preserve">shall</t>
        </is>
      </c>
      <c r="G135" s="1" t="inlineStr">
        <is>
          <t xml:space="preserve">Yes</t>
        </is>
      </c>
      <c r="H135" s="1" t="inlineStr">
        <is>
          <t xml:space="preserve">High</t>
        </is>
      </c>
      <c r="I135" s="2"/>
      <c r="J135" s="1" t="inlineStr">
        <is>
          <t xml:space="preserve">Unassigned</t>
        </is>
      </c>
      <c r="K135" s="1"/>
      <c r="L135" s="1"/>
      <c r="M135" s="2" t="inlineStr">
        <is>
          <t xml:space="preserve">under: 2.11 VAAR 852.236-71 SPECIFICATIONS AND DRAWINGS FOR CONSTRUCTION (APR 2019) The clause entitled ‘‘Specifications and Drawings for Construction’’ in FAR 52.236– 21 is supplemented as follows:</t>
        </is>
      </c>
    </row>
    <row r="136">
      <c r="A136" s="1" t="inlineStr">
        <is>
          <t xml:space="preserve">R-135</t>
        </is>
      </c>
      <c r="B136" s="1" t="inlineStr">
        <is>
          <t xml:space="preserve">A.2.11</t>
        </is>
      </c>
      <c r="C136" s="1"/>
      <c r="D136" s="1">
        <v>30</v>
      </c>
      <c r="E136" s="2" t="inlineStr">
        <is>
          <t xml:space="preserve">(e) The work shall conform to the specifications and the contract drawings identified on the following index of drawings:</t>
        </is>
      </c>
      <c r="F136" s="1" t="inlineStr">
        <is>
          <t xml:space="preserve">shall</t>
        </is>
      </c>
      <c r="G136" s="1" t="inlineStr">
        <is>
          <t xml:space="preserve">Yes</t>
        </is>
      </c>
      <c r="H136" s="1" t="inlineStr">
        <is>
          <t xml:space="preserve">High</t>
        </is>
      </c>
      <c r="I136" s="2"/>
      <c r="J136" s="1" t="inlineStr">
        <is>
          <t xml:space="preserve">Unassigned</t>
        </is>
      </c>
      <c r="K136" s="1"/>
      <c r="L136" s="1"/>
      <c r="M136" s="2" t="inlineStr">
        <is>
          <t xml:space="preserve">under: 2.11 VAAR 852.236-71 SPECIFICATIONS AND DRAWINGS FOR CONSTRUCTION (APR 2019) The clause entitled ‘‘Specifications and Drawings for Construction’’ in FAR 52.236– 21 is supplemented as follows:</t>
        </is>
      </c>
    </row>
    <row r="137">
      <c r="A137" s="1" t="inlineStr">
        <is>
          <t xml:space="preserve">R-136</t>
        </is>
      </c>
      <c r="B137" s="1" t="inlineStr">
        <is>
          <t xml:space="preserve">A.2.11</t>
        </is>
      </c>
      <c r="C137" s="1"/>
      <c r="D137" s="1">
        <v>32</v>
      </c>
      <c r="E137" s="2" t="inlineStr">
        <is>
          <t xml:space="preserve">The Offeror shall review the list of excluded parties in the System for Award Management (SAM) at https://www.sam.gov for entities excluded from receiving federal awards for “covered telecommunications equipment or services.”</t>
        </is>
      </c>
      <c r="F137" s="1" t="inlineStr">
        <is>
          <t xml:space="preserve">shall</t>
        </is>
      </c>
      <c r="G137" s="1" t="inlineStr">
        <is>
          <t xml:space="preserve">Yes</t>
        </is>
      </c>
      <c r="H137" s="1" t="inlineStr">
        <is>
          <t xml:space="preserve">High</t>
        </is>
      </c>
      <c r="I137" s="2"/>
      <c r="J137" s="1" t="inlineStr">
        <is>
          <t xml:space="preserve">Unassigned</t>
        </is>
      </c>
      <c r="K137" s="1"/>
      <c r="L137" s="1"/>
      <c r="M137" s="2"/>
    </row>
    <row r="138">
      <c r="A138" s="1" t="inlineStr">
        <is>
          <t xml:space="preserve">R-137</t>
        </is>
      </c>
      <c r="B138" s="1" t="inlineStr">
        <is>
          <t xml:space="preserve">A.2.11</t>
        </is>
      </c>
      <c r="C138" s="1"/>
      <c r="D138" s="1">
        <v>32</v>
      </c>
      <c r="E138" s="2" t="inlineStr">
        <is>
          <t xml:space="preserve">(i) The Offeror shall search in SAM for the phrase “FASCSA order” for any covered article, or any products or services produced or provided by a source, if there is an applicable FASCSA order described in paragraph (e) of FAR 52.240-91, Security Prohibitions and Exclusions.</t>
        </is>
      </c>
      <c r="F138" s="1" t="inlineStr">
        <is>
          <t xml:space="preserve">shall</t>
        </is>
      </c>
      <c r="G138" s="1" t="inlineStr">
        <is>
          <t xml:space="preserve">Yes</t>
        </is>
      </c>
      <c r="H138" s="1" t="inlineStr">
        <is>
          <t xml:space="preserve">High</t>
        </is>
      </c>
      <c r="I138" s="2"/>
      <c r="J138" s="1" t="inlineStr">
        <is>
          <t xml:space="preserve">Unassigned</t>
        </is>
      </c>
      <c r="K138" s="1"/>
      <c r="L138" s="1"/>
      <c r="M138" s="2"/>
    </row>
    <row r="139">
      <c r="A139" s="1" t="inlineStr">
        <is>
          <t xml:space="preserve">R-138</t>
        </is>
      </c>
      <c r="B139" s="1" t="inlineStr">
        <is>
          <t xml:space="preserve">A.2.11</t>
        </is>
      </c>
      <c r="C139" s="1"/>
      <c r="D139" s="1">
        <v>32</v>
      </c>
      <c r="E139" s="2" t="inlineStr">
        <is>
          <t xml:space="preserve">(ii) The Offeror shall review the solicitation for any FASCSA orders that are not in SAM but are effective and apply to the solicitation and resultant contract (see FAR 40.204-1(c)(2)).</t>
        </is>
      </c>
      <c r="F139" s="1" t="inlineStr">
        <is>
          <t xml:space="preserve">shall</t>
        </is>
      </c>
      <c r="G139" s="1" t="inlineStr">
        <is>
          <t xml:space="preserve">Yes</t>
        </is>
      </c>
      <c r="H139" s="1" t="inlineStr">
        <is>
          <t xml:space="preserve">High</t>
        </is>
      </c>
      <c r="I139" s="2"/>
      <c r="J139" s="1" t="inlineStr">
        <is>
          <t xml:space="preserve">Unassigned</t>
        </is>
      </c>
      <c r="K139" s="1"/>
      <c r="L139" s="1"/>
      <c r="M139" s="2"/>
    </row>
    <row r="140">
      <c r="A140" s="1" t="inlineStr">
        <is>
          <t xml:space="preserve">R-139</t>
        </is>
      </c>
      <c r="B140" s="1" t="inlineStr">
        <is>
          <t xml:space="preserve">A.2.11</t>
        </is>
      </c>
      <c r="C140" s="1"/>
      <c r="D140" s="1">
        <v>32</v>
      </c>
      <c r="E140" s="2" t="inlineStr">
        <is>
          <t xml:space="preserve">(c) Covered telecommunications equipment or services representations. By submission of its offer, the Offeror represents that, after conducting a reasonable inquiry (that looks at any information in the Offeror’s possession but does not need to include an internal or third-party audit)— (1) It will not provide covered telecommunications equipment or services to the Government in the performance of any contract, subcontract or other contractual instrument resulting from this solicitation, except as waived by the solicitation, or as disclosed in paragraph (g); and</t>
        </is>
      </c>
      <c r="F140" s="1" t="inlineStr">
        <is>
          <t xml:space="preserve">will</t>
        </is>
      </c>
      <c r="G140" s="1" t="inlineStr">
        <is>
          <t xml:space="preserve">Yes</t>
        </is>
      </c>
      <c r="H140" s="1" t="inlineStr">
        <is>
          <t xml:space="preserve">High</t>
        </is>
      </c>
      <c r="I140" s="2"/>
      <c r="J140" s="1" t="inlineStr">
        <is>
          <t xml:space="preserve">Unassigned</t>
        </is>
      </c>
      <c r="K140" s="1"/>
      <c r="L140" s="1"/>
      <c r="M140" s="2"/>
    </row>
    <row r="141">
      <c r="A141" s="1" t="inlineStr">
        <is>
          <t xml:space="preserve">R-140</t>
        </is>
      </c>
      <c r="B141" s="1" t="inlineStr">
        <is>
          <t xml:space="preserve">A.2.11</t>
        </is>
      </c>
      <c r="C141" s="1"/>
      <c r="D141" s="1">
        <v>32</v>
      </c>
      <c r="E141" s="2" t="inlineStr">
        <is>
          <t xml:space="preserve">(d) FASCSA Representation. By submission of this offer, the offeror represents that it has conducted a reasonable inquiry, and that the offeror does not propose to provide or use in response to this solicitation any covered article, or any products or services produced or provided by a source, if the covered article or the source is prohibited by an applicable FASCSA order in effect on the date the solicitation was issued, except as waived by the solicitation, or as disclosed in paragraph (g).</t>
        </is>
      </c>
      <c r="F141" s="1" t="inlineStr">
        <is>
          <t xml:space="preserve">other</t>
        </is>
      </c>
      <c r="G141" s="1" t="inlineStr">
        <is>
          <t xml:space="preserve">Yes</t>
        </is>
      </c>
      <c r="H141" s="1" t="inlineStr">
        <is>
          <t xml:space="preserve">High</t>
        </is>
      </c>
      <c r="I141" s="2"/>
      <c r="J141" s="1" t="inlineStr">
        <is>
          <t xml:space="preserve">Unassigned</t>
        </is>
      </c>
      <c r="K141" s="1"/>
      <c r="L141" s="1"/>
      <c r="M141" s="2"/>
    </row>
    <row r="142">
      <c r="A142" s="1" t="inlineStr">
        <is>
          <t xml:space="preserve">R-141</t>
        </is>
      </c>
      <c r="B142" s="1" t="inlineStr">
        <is>
          <t xml:space="preserve">A.2.11</t>
        </is>
      </c>
      <c r="C142" s="1"/>
      <c r="D142" s="1">
        <v>32</v>
      </c>
      <c r="E142" s="2" t="inlineStr">
        <is>
          <t xml:space="preserve">Sensitive technology— (1) Means hardware, software, telecommunications equipment, or any other technology that is to be used specifically— (i) To restrict the free flow of unbiased information in Iran; or</t>
        </is>
      </c>
      <c r="F142" s="1" t="inlineStr">
        <is>
          <t xml:space="preserve">is-to-be</t>
        </is>
      </c>
      <c r="G142" s="1"/>
      <c r="H142" s="1" t="inlineStr">
        <is>
          <t xml:space="preserve">High</t>
        </is>
      </c>
      <c r="I142" s="2"/>
      <c r="J142" s="1"/>
      <c r="K142" s="1"/>
      <c r="L142" s="1"/>
      <c r="M142" s="2" t="inlineStr">
        <is>
          <t xml:space="preserve">unclassified</t>
        </is>
      </c>
    </row>
    <row r="143">
      <c r="A143" s="1" t="inlineStr">
        <is>
          <t xml:space="preserve">R-142</t>
        </is>
      </c>
      <c r="B143" s="1" t="inlineStr">
        <is>
          <t xml:space="preserve">A.2.11</t>
        </is>
      </c>
      <c r="C143" s="1"/>
      <c r="D143" s="1">
        <v>33</v>
      </c>
      <c r="E143" s="2" t="inlineStr">
        <is>
          <t xml:space="preserve">(e) Sudan certification. By submission of its offer, the offeror certifies, after conducting a reasonable inquiry (that looks at any information in the offeror’s possession but does not need to include an internal or third-party audit), that the offeror does not conduct any restricted business operations in Sudan.</t>
        </is>
      </c>
      <c r="F143" s="1" t="inlineStr">
        <is>
          <t xml:space="preserve">other</t>
        </is>
      </c>
      <c r="G143" s="1" t="inlineStr">
        <is>
          <t xml:space="preserve">Yes</t>
        </is>
      </c>
      <c r="H143" s="1" t="inlineStr">
        <is>
          <t xml:space="preserve">High</t>
        </is>
      </c>
      <c r="I143" s="2"/>
      <c r="J143" s="1" t="inlineStr">
        <is>
          <t xml:space="preserve">Unassigned</t>
        </is>
      </c>
      <c r="K143" s="1"/>
      <c r="L143" s="1"/>
      <c r="M143" s="2"/>
    </row>
    <row r="144">
      <c r="A144" s="1" t="inlineStr">
        <is>
          <t xml:space="preserve">R-143</t>
        </is>
      </c>
      <c r="B144" s="1" t="inlineStr">
        <is>
          <t xml:space="preserve">A.2.11</t>
        </is>
      </c>
      <c r="C144" s="1"/>
      <c r="D144" s="1">
        <v>33</v>
      </c>
      <c r="E144" s="2" t="inlineStr">
        <is>
          <t xml:space="preserve">(ii) Certifies that the offeror, or any person (as defined at section 15 of the Iran Sanctions Act of 1996, Pub. L. 104-172, 50 U.S.C. 1701 note) owned or controlled by the offeror, does not engage in any activities for which sanctions may be imposed under section 5 of the Act.</t>
        </is>
      </c>
      <c r="F144" s="1" t="inlineStr">
        <is>
          <t xml:space="preserve">other</t>
        </is>
      </c>
      <c r="G144" s="1" t="inlineStr">
        <is>
          <t xml:space="preserve">Yes</t>
        </is>
      </c>
      <c r="H144" s="1" t="inlineStr">
        <is>
          <t xml:space="preserve">High</t>
        </is>
      </c>
      <c r="I144" s="2"/>
      <c r="J144" s="1" t="inlineStr">
        <is>
          <t xml:space="preserve">Unassigned</t>
        </is>
      </c>
      <c r="K144" s="1"/>
      <c r="L144" s="1"/>
      <c r="M144" s="2"/>
    </row>
    <row r="145">
      <c r="A145" s="1" t="inlineStr">
        <is>
          <t xml:space="preserve">R-144</t>
        </is>
      </c>
      <c r="B145" s="1" t="inlineStr">
        <is>
          <t xml:space="preserve">A.2.11</t>
        </is>
      </c>
      <c r="C145" s="1"/>
      <c r="D145" s="1">
        <v>33</v>
      </c>
      <c r="E145" s="2" t="inlineStr">
        <is>
          <t xml:space="preserve">(iii) Certifies that the offeror, and any person owned or controlled by the offeror, does not knowingly engage in any transaction that exceeds $15,000 with Iran’s Revolutionary Guard Corps or any of its officials, agents, or affiliates, the property and interests in property of which are blocked pursuant to the International Emergency Economic Powers Act (50 U.S.C. 1701 et seq.)</t>
        </is>
      </c>
      <c r="F145" s="1" t="inlineStr">
        <is>
          <t xml:space="preserve">other</t>
        </is>
      </c>
      <c r="G145" s="1" t="inlineStr">
        <is>
          <t xml:space="preserve">Yes</t>
        </is>
      </c>
      <c r="H145" s="1" t="inlineStr">
        <is>
          <t xml:space="preserve">High</t>
        </is>
      </c>
      <c r="I145" s="2"/>
      <c r="J145" s="1" t="inlineStr">
        <is>
          <t xml:space="preserve">Unassigned</t>
        </is>
      </c>
      <c r="K145" s="1"/>
      <c r="L145" s="1"/>
      <c r="M145" s="2" t="inlineStr">
        <is>
          <t xml:space="preserve">xref:unresolved</t>
        </is>
      </c>
    </row>
    <row r="146">
      <c r="A146" s="1" t="inlineStr">
        <is>
          <t xml:space="preserve">R-145</t>
        </is>
      </c>
      <c r="B146" s="1" t="inlineStr">
        <is>
          <t xml:space="preserve">A.2.11</t>
        </is>
      </c>
      <c r="C146" s="1"/>
      <c r="D146" s="1">
        <v>33</v>
      </c>
      <c r="E146" s="2" t="inlineStr">
        <is>
          <t xml:space="preserve">(iii) The offeror shall email questions concerning sensitive technology to the Department of State at CISADA106@state.gov.</t>
        </is>
      </c>
      <c r="F146" s="1" t="inlineStr">
        <is>
          <t xml:space="preserve">shall</t>
        </is>
      </c>
      <c r="G146" s="1" t="inlineStr">
        <is>
          <t xml:space="preserve">Yes</t>
        </is>
      </c>
      <c r="H146" s="1" t="inlineStr">
        <is>
          <t xml:space="preserve">High</t>
        </is>
      </c>
      <c r="I146" s="2"/>
      <c r="J146" s="1" t="inlineStr">
        <is>
          <t xml:space="preserve">Unassigned</t>
        </is>
      </c>
      <c r="K146" s="1"/>
      <c r="L146" s="1"/>
      <c r="M146" s="2"/>
    </row>
    <row r="147">
      <c r="A147" s="1" t="inlineStr">
        <is>
          <t xml:space="preserve">R-146</t>
        </is>
      </c>
      <c r="B147" s="1" t="inlineStr">
        <is>
          <t xml:space="preserve">A.2.11</t>
        </is>
      </c>
      <c r="C147" s="1"/>
      <c r="D147" s="1">
        <v>33</v>
      </c>
      <c r="E147" s="2" t="inlineStr">
        <is>
          <t xml:space="preserve">(ii) The offeror has certified that all the offered products to be supplied are designated country end products or designated country construction material.</t>
        </is>
      </c>
      <c r="F147" s="1" t="inlineStr">
        <is>
          <t xml:space="preserve">certification</t>
        </is>
      </c>
      <c r="G147" s="1"/>
      <c r="H147" s="1" t="inlineStr">
        <is>
          <t xml:space="preserve">High</t>
        </is>
      </c>
      <c r="I147" s="2"/>
      <c r="J147" s="1"/>
      <c r="K147" s="1"/>
      <c r="L147" s="1"/>
      <c r="M147" s="2" t="inlineStr">
        <is>
          <t xml:space="preserve">unclassified</t>
        </is>
      </c>
    </row>
    <row r="148">
      <c r="A148" s="1" t="inlineStr">
        <is>
          <t xml:space="preserve">R-147</t>
        </is>
      </c>
      <c r="B148" s="1" t="inlineStr">
        <is>
          <t xml:space="preserve">A.2.11</t>
        </is>
      </c>
      <c r="C148" s="1"/>
      <c r="D148" s="1">
        <v>34</v>
      </c>
      <c r="E148" s="2" t="inlineStr">
        <is>
          <t xml:space="preserve">(1) If the Offeror is not able to represent compliance with the prohibitions in paragraphs (c) or (d), then the Offeror shall disclose within 72 hours to the contracting office identified in paragraph (g)(2) the following information for each product or service not compliant:</t>
        </is>
      </c>
      <c r="F148" s="1" t="inlineStr">
        <is>
          <t xml:space="preserve">shall</t>
        </is>
      </c>
      <c r="G148" s="1" t="inlineStr">
        <is>
          <t xml:space="preserve">Yes</t>
        </is>
      </c>
      <c r="H148" s="1" t="inlineStr">
        <is>
          <t xml:space="preserve">High</t>
        </is>
      </c>
      <c r="I148" s="2"/>
      <c r="J148" s="1" t="inlineStr">
        <is>
          <t xml:space="preserve">Unassigned</t>
        </is>
      </c>
      <c r="K148" s="1"/>
      <c r="L148" s="1"/>
      <c r="M148" s="2"/>
    </row>
    <row r="149">
      <c r="A149" s="1" t="inlineStr">
        <is>
          <t xml:space="preserve">R-148</t>
        </is>
      </c>
      <c r="B149" s="1" t="inlineStr">
        <is>
          <t xml:space="preserve">A.2.11</t>
        </is>
      </c>
      <c r="C149" s="1"/>
      <c r="D149" s="1">
        <v>34</v>
      </c>
      <c r="E149" s="2" t="inlineStr">
        <is>
          <t xml:space="preserve">(i) Contract number and order number, if applicable;</t>
        </is>
      </c>
      <c r="F149" s="1" t="inlineStr">
        <is>
          <t xml:space="preserve">other</t>
        </is>
      </c>
      <c r="G149" s="1" t="inlineStr">
        <is>
          <t xml:space="preserve">Yes</t>
        </is>
      </c>
      <c r="H149" s="1" t="inlineStr">
        <is>
          <t xml:space="preserve">High</t>
        </is>
      </c>
      <c r="I149" s="2"/>
      <c r="J149" s="1" t="inlineStr">
        <is>
          <t xml:space="preserve">Unassigned</t>
        </is>
      </c>
      <c r="K149" s="1"/>
      <c r="L149" s="1"/>
      <c r="M149" s="2" t="inlineStr">
        <is>
          <t xml:space="preserve">under: (1) If the Offeror is not able to represent compliance with the prohibitions in paragraphs (c) or (d), then the Offeror shall disclose within 72 hours to the contracting office identified in paragraph (g)(2) the following information for each product or service not compliant: — table-derived</t>
        </is>
      </c>
    </row>
    <row r="150">
      <c r="A150" s="1" t="inlineStr">
        <is>
          <t xml:space="preserve">R-149</t>
        </is>
      </c>
      <c r="B150" s="1" t="inlineStr">
        <is>
          <t xml:space="preserve">A.2.11</t>
        </is>
      </c>
      <c r="C150" s="1"/>
      <c r="D150" s="1">
        <v>34</v>
      </c>
      <c r="E150" s="2" t="inlineStr">
        <is>
          <t xml:space="preserve">(ii) Identification of whether this disclosure relates to paragraph (c) on covered telecommunication equipment or services, or to paragraph (d) on FASCSA orders;</t>
        </is>
      </c>
      <c r="F150" s="1" t="inlineStr">
        <is>
          <t xml:space="preserve">other</t>
        </is>
      </c>
      <c r="G150" s="1" t="inlineStr">
        <is>
          <t xml:space="preserve">Yes</t>
        </is>
      </c>
      <c r="H150" s="1" t="inlineStr">
        <is>
          <t xml:space="preserve">High</t>
        </is>
      </c>
      <c r="I150" s="2"/>
      <c r="J150" s="1" t="inlineStr">
        <is>
          <t xml:space="preserve">Unassigned</t>
        </is>
      </c>
      <c r="K150" s="1"/>
      <c r="L150" s="1"/>
      <c r="M150" s="2" t="inlineStr">
        <is>
          <t xml:space="preserve">under: (1) If the Offeror is not able to represent compliance with the prohibitions in paragraphs (c) or (d), then the Offeror shall disclose within 72 hours to the contracting office identified in paragraph (g)(2) the following information for each product or service not compliant: — table-derived</t>
        </is>
      </c>
    </row>
    <row r="151">
      <c r="A151" s="1" t="inlineStr">
        <is>
          <t xml:space="preserve">R-150</t>
        </is>
      </c>
      <c r="B151" s="1" t="inlineStr">
        <is>
          <t xml:space="preserve">A.2.11</t>
        </is>
      </c>
      <c r="C151" s="1"/>
      <c r="D151" s="1">
        <v>34</v>
      </c>
      <c r="E151" s="2" t="inlineStr">
        <is>
          <t xml:space="preserve">(iii) A description of the products or services that the Contractor identifies or has reason to suspect is prohibited (include brand; model number, such as the original equipment manufacturer (OEM) number, manufacturer part number, or wholesaler number; and item description, as applicable);</t>
        </is>
      </c>
      <c r="F151" s="1" t="inlineStr">
        <is>
          <t xml:space="preserve">other</t>
        </is>
      </c>
      <c r="G151" s="1" t="inlineStr">
        <is>
          <t xml:space="preserve">Yes</t>
        </is>
      </c>
      <c r="H151" s="1" t="inlineStr">
        <is>
          <t xml:space="preserve">High</t>
        </is>
      </c>
      <c r="I151" s="2"/>
      <c r="J151" s="1" t="inlineStr">
        <is>
          <t xml:space="preserve">Unassigned</t>
        </is>
      </c>
      <c r="K151" s="1"/>
      <c r="L151" s="1"/>
      <c r="M151" s="2" t="inlineStr">
        <is>
          <t xml:space="preserve">under: (1) If the Offeror is not able to represent compliance with the prohibitions in paragraphs (c) or (d), then the Offeror shall disclose within 72 hours to the contracting office identified in paragraph (g)(2) the following information for each product or service not compliant: — table-derived</t>
        </is>
      </c>
    </row>
    <row r="152">
      <c r="A152" s="1" t="inlineStr">
        <is>
          <t xml:space="preserve">R-151</t>
        </is>
      </c>
      <c r="B152" s="1" t="inlineStr">
        <is>
          <t xml:space="preserve">A.2.11</t>
        </is>
      </c>
      <c r="C152" s="1"/>
      <c r="D152" s="1">
        <v>34</v>
      </c>
      <c r="E152" s="2" t="inlineStr">
        <is>
          <t xml:space="preserve">(iv) The entity that produced the product or service (include entity name, unique entity identifier, Contractor and Government Entity (CAGE) code, facilities responsible for design, fabrication, assembly, packaging, and test of the product, and whether the entity was the OEM or a distributor (provide manufacturer codes and distributor codes used for the product));</t>
        </is>
      </c>
      <c r="F152" s="1" t="inlineStr">
        <is>
          <t xml:space="preserve">other</t>
        </is>
      </c>
      <c r="G152" s="1" t="inlineStr">
        <is>
          <t xml:space="preserve">Yes</t>
        </is>
      </c>
      <c r="H152" s="1" t="inlineStr">
        <is>
          <t xml:space="preserve">High</t>
        </is>
      </c>
      <c r="I152" s="2"/>
      <c r="J152" s="1" t="inlineStr">
        <is>
          <t xml:space="preserve">Unassigned</t>
        </is>
      </c>
      <c r="K152" s="1"/>
      <c r="L152" s="1"/>
      <c r="M152" s="2" t="inlineStr">
        <is>
          <t xml:space="preserve">under: (1) If the Offeror is not able to represent compliance with the prohibitions in paragraphs (c) or (d), then the Offeror shall disclose within 72 hours to the contracting office identified in paragraph (g)(2) the following information for each product or service not compliant: — table-derived</t>
        </is>
      </c>
    </row>
    <row r="153">
      <c r="A153" s="1" t="inlineStr">
        <is>
          <t xml:space="preserve">R-152</t>
        </is>
      </c>
      <c r="B153" s="1" t="inlineStr">
        <is>
          <t xml:space="preserve">A.2.11</t>
        </is>
      </c>
      <c r="C153" s="1"/>
      <c r="D153" s="1">
        <v>34</v>
      </c>
      <c r="E153" s="2" t="inlineStr">
        <is>
          <t xml:space="preserve">(v) Description of the functionality of the product or service and how that functionality impacts the risk to the product or service;</t>
        </is>
      </c>
      <c r="F153" s="1" t="inlineStr">
        <is>
          <t xml:space="preserve">other</t>
        </is>
      </c>
      <c r="G153" s="1" t="inlineStr">
        <is>
          <t xml:space="preserve">Yes</t>
        </is>
      </c>
      <c r="H153" s="1" t="inlineStr">
        <is>
          <t xml:space="preserve">High</t>
        </is>
      </c>
      <c r="I153" s="2"/>
      <c r="J153" s="1" t="inlineStr">
        <is>
          <t xml:space="preserve">Unassigned</t>
        </is>
      </c>
      <c r="K153" s="1"/>
      <c r="L153" s="1"/>
      <c r="M153" s="2" t="inlineStr">
        <is>
          <t xml:space="preserve">under: (1) If the Offeror is not able to represent compliance with the prohibitions in paragraphs (c) or (d), then the Offeror shall disclose within 72 hours to the contracting office identified in paragraph (g)(2) the following information for each product or service not compliant: — table-derived</t>
        </is>
      </c>
    </row>
    <row r="154">
      <c r="A154" s="1" t="inlineStr">
        <is>
          <t xml:space="preserve">R-153</t>
        </is>
      </c>
      <c r="B154" s="1" t="inlineStr">
        <is>
          <t xml:space="preserve">A.2.11</t>
        </is>
      </c>
      <c r="C154" s="1"/>
      <c r="D154" s="1">
        <v>34</v>
      </c>
      <c r="E154" s="2" t="inlineStr">
        <is>
          <t xml:space="preserve">(vi) An explanation of any factors relevant to determining if the product or service should be permitted by an applicable exception, exemption, or waiver (if the offeror would like the Government to consider a waiver);</t>
        </is>
      </c>
      <c r="F154" s="1" t="inlineStr">
        <is>
          <t xml:space="preserve">other</t>
        </is>
      </c>
      <c r="G154" s="1" t="inlineStr">
        <is>
          <t xml:space="preserve">Yes</t>
        </is>
      </c>
      <c r="H154" s="1" t="inlineStr">
        <is>
          <t xml:space="preserve">High</t>
        </is>
      </c>
      <c r="I154" s="2"/>
      <c r="J154" s="1" t="inlineStr">
        <is>
          <t xml:space="preserve">Unassigned</t>
        </is>
      </c>
      <c r="K154" s="1"/>
      <c r="L154" s="1"/>
      <c r="M154" s="2" t="inlineStr">
        <is>
          <t xml:space="preserve">under: (1) If the Offeror is not able to represent compliance with the prohibitions in paragraphs (c) or (d), then the Offeror shall disclose within 72 hours to the contracting office identified in paragraph (g)(2) the following information for each product or service not compliant: — table-derived</t>
        </is>
      </c>
    </row>
    <row r="155">
      <c r="A155" s="1" t="inlineStr">
        <is>
          <t xml:space="preserve">R-154</t>
        </is>
      </c>
      <c r="B155" s="1" t="inlineStr">
        <is>
          <t xml:space="preserve">A.2.11</t>
        </is>
      </c>
      <c r="C155" s="1"/>
      <c r="D155" s="1">
        <v>34</v>
      </c>
      <c r="E155" s="2" t="inlineStr">
        <is>
          <t xml:space="preserve">(vii) Whether alternative products or services are available that would be compliant with the prohibition;</t>
        </is>
      </c>
      <c r="F155" s="1" t="inlineStr">
        <is>
          <t xml:space="preserve">other</t>
        </is>
      </c>
      <c r="G155" s="1" t="inlineStr">
        <is>
          <t xml:space="preserve">Yes</t>
        </is>
      </c>
      <c r="H155" s="1" t="inlineStr">
        <is>
          <t xml:space="preserve">High</t>
        </is>
      </c>
      <c r="I155" s="2"/>
      <c r="J155" s="1" t="inlineStr">
        <is>
          <t xml:space="preserve">Unassigned</t>
        </is>
      </c>
      <c r="K155" s="1"/>
      <c r="L155" s="1"/>
      <c r="M155" s="2" t="inlineStr">
        <is>
          <t xml:space="preserve">under: (1) If the Offeror is not able to represent compliance with the prohibitions in paragraphs (c) or (d), then the Offeror shall disclose within 72 hours to the contracting office identified in paragraph (g)(2) the following information for each product or service not compliant: — table-derived</t>
        </is>
      </c>
    </row>
    <row r="156">
      <c r="A156" s="1" t="inlineStr">
        <is>
          <t xml:space="preserve">R-155</t>
        </is>
      </c>
      <c r="B156" s="1" t="inlineStr">
        <is>
          <t xml:space="preserve">A.2.11</t>
        </is>
      </c>
      <c r="C156" s="1"/>
      <c r="D156" s="1">
        <v>34</v>
      </c>
      <c r="E156" s="2" t="inlineStr">
        <is>
          <t xml:space="preserve">(viii) If the product or service is related to item maintenance, include the following information on the item being maintained:</t>
        </is>
      </c>
      <c r="F156" s="1" t="inlineStr">
        <is>
          <t xml:space="preserve">other</t>
        </is>
      </c>
      <c r="G156" s="1" t="inlineStr">
        <is>
          <t xml:space="preserve">Yes</t>
        </is>
      </c>
      <c r="H156" s="1" t="inlineStr">
        <is>
          <t xml:space="preserve">High</t>
        </is>
      </c>
      <c r="I156" s="2"/>
      <c r="J156" s="1" t="inlineStr">
        <is>
          <t xml:space="preserve">Unassigned</t>
        </is>
      </c>
      <c r="K156" s="1"/>
      <c r="L156" s="1"/>
      <c r="M156" s="2" t="inlineStr">
        <is>
          <t xml:space="preserve">under: (1) If the Offeror is not able to represent compliance with the prohibitions in paragraphs (c) or (d), then the Offeror shall disclose within 72 hours to the contracting office identified in paragraph (g)(2) the following information for each product or service not compliant: — table-derived</t>
        </is>
      </c>
    </row>
    <row r="157">
      <c r="A157" s="1" t="inlineStr">
        <is>
          <t xml:space="preserve">R-156</t>
        </is>
      </c>
      <c r="B157" s="1" t="inlineStr">
        <is>
          <t xml:space="preserve">A.2.11</t>
        </is>
      </c>
      <c r="C157" s="1"/>
      <c r="D157" s="1">
        <v>34</v>
      </c>
      <c r="E157" s="2" t="inlineStr">
        <is>
          <t xml:space="preserve">(A) Brand;</t>
        </is>
      </c>
      <c r="F157" s="1" t="inlineStr">
        <is>
          <t xml:space="preserve">other</t>
        </is>
      </c>
      <c r="G157" s="1" t="inlineStr">
        <is>
          <t xml:space="preserve">Yes</t>
        </is>
      </c>
      <c r="H157" s="1" t="inlineStr">
        <is>
          <t xml:space="preserve">High</t>
        </is>
      </c>
      <c r="I157" s="2"/>
      <c r="J157" s="1" t="inlineStr">
        <is>
          <t xml:space="preserve">Unassigned</t>
        </is>
      </c>
      <c r="K157" s="1"/>
      <c r="L157" s="1"/>
      <c r="M157" s="2" t="inlineStr">
        <is>
          <t xml:space="preserve">under: (viii) If the product or service is related to item maintenance, include the following information on the item being maintained: — table-derived</t>
        </is>
      </c>
    </row>
    <row r="158">
      <c r="A158" s="1" t="inlineStr">
        <is>
          <t xml:space="preserve">R-157</t>
        </is>
      </c>
      <c r="B158" s="1" t="inlineStr">
        <is>
          <t xml:space="preserve">A.2.11</t>
        </is>
      </c>
      <c r="C158" s="1"/>
      <c r="D158" s="1">
        <v>34</v>
      </c>
      <c r="E158" s="2" t="inlineStr">
        <is>
          <t xml:space="preserve">(B) Model number, OEM number, manufacturer part number, or wholesaler number; and</t>
        </is>
      </c>
      <c r="F158" s="1" t="inlineStr">
        <is>
          <t xml:space="preserve">other</t>
        </is>
      </c>
      <c r="G158" s="1" t="inlineStr">
        <is>
          <t xml:space="preserve">Yes</t>
        </is>
      </c>
      <c r="H158" s="1" t="inlineStr">
        <is>
          <t xml:space="preserve">High</t>
        </is>
      </c>
      <c r="I158" s="2"/>
      <c r="J158" s="1" t="inlineStr">
        <is>
          <t xml:space="preserve">Unassigned</t>
        </is>
      </c>
      <c r="K158" s="1"/>
      <c r="L158" s="1"/>
      <c r="M158" s="2" t="inlineStr">
        <is>
          <t xml:space="preserve">under: (viii) If the product or service is related to item maintenance, include the following information on the item being maintained: — table-derived</t>
        </is>
      </c>
    </row>
    <row r="159">
      <c r="A159" s="1" t="inlineStr">
        <is>
          <t xml:space="preserve">R-158</t>
        </is>
      </c>
      <c r="B159" s="1" t="inlineStr">
        <is>
          <t xml:space="preserve">A.2.11</t>
        </is>
      </c>
      <c r="C159" s="1"/>
      <c r="D159" s="1">
        <v>34</v>
      </c>
      <c r="E159" s="2" t="inlineStr">
        <is>
          <t xml:space="preserve">(C) Item description, as applicable.</t>
        </is>
      </c>
      <c r="F159" s="1" t="inlineStr">
        <is>
          <t xml:space="preserve">other</t>
        </is>
      </c>
      <c r="G159" s="1" t="inlineStr">
        <is>
          <t xml:space="preserve">Yes</t>
        </is>
      </c>
      <c r="H159" s="1" t="inlineStr">
        <is>
          <t xml:space="preserve">High</t>
        </is>
      </c>
      <c r="I159" s="2"/>
      <c r="J159" s="1" t="inlineStr">
        <is>
          <t xml:space="preserve">Unassigned</t>
        </is>
      </c>
      <c r="K159" s="1"/>
      <c r="L159" s="1"/>
      <c r="M159" s="2" t="inlineStr">
        <is>
          <t xml:space="preserve">under: (viii) If the product or service is related to item maintenance, include the following information on the item being maintained: — table-derived; qa-candidate:vague</t>
        </is>
      </c>
    </row>
    <row r="160">
      <c r="A160" s="1" t="inlineStr">
        <is>
          <t xml:space="preserve">R-159</t>
        </is>
      </c>
      <c r="B160" s="1" t="inlineStr">
        <is>
          <t xml:space="preserve">A.2.11</t>
        </is>
      </c>
      <c r="C160" s="1"/>
      <c r="D160" s="1">
        <v>34</v>
      </c>
      <c r="E160" s="2" t="inlineStr">
        <is>
          <t xml:space="preserve">(ix) Any readily available information about mitigation actions undertaken or recommended.</t>
        </is>
      </c>
      <c r="F160" s="1" t="inlineStr">
        <is>
          <t xml:space="preserve">other</t>
        </is>
      </c>
      <c r="G160" s="1" t="inlineStr">
        <is>
          <t xml:space="preserve">Yes</t>
        </is>
      </c>
      <c r="H160" s="1" t="inlineStr">
        <is>
          <t xml:space="preserve">High</t>
        </is>
      </c>
      <c r="I160" s="2"/>
      <c r="J160" s="1" t="inlineStr">
        <is>
          <t xml:space="preserve">Unassigned</t>
        </is>
      </c>
      <c r="K160" s="1"/>
      <c r="L160" s="1"/>
      <c r="M160" s="2" t="inlineStr">
        <is>
          <t xml:space="preserve">under: (1) If the Offeror is not able to represent compliance with the prohibitions in paragraphs (c) or (d), then the Offeror shall disclose within 72 hours to the contracting office identified in paragraph (g)(2) the following information for each product or service not compliant: — table-derived</t>
        </is>
      </c>
    </row>
    <row r="161">
      <c r="A161" s="1" t="inlineStr">
        <is>
          <t xml:space="preserve">R-160</t>
        </is>
      </c>
      <c r="B161" s="1" t="inlineStr">
        <is>
          <t xml:space="preserve">A.2.11</t>
        </is>
      </c>
      <c r="C161" s="1"/>
      <c r="D161" s="1">
        <v>34</v>
      </c>
      <c r="E161" s="2" t="inlineStr">
        <is>
          <t xml:space="preserve">(2) If a disclosure is required to be submitted to a contracting office, the offeror shall submit the disclosure as follows:</t>
        </is>
      </c>
      <c r="F161" s="1" t="inlineStr">
        <is>
          <t xml:space="preserve">shall</t>
        </is>
      </c>
      <c r="G161" s="1" t="inlineStr">
        <is>
          <t xml:space="preserve">Yes</t>
        </is>
      </c>
      <c r="H161" s="1" t="inlineStr">
        <is>
          <t xml:space="preserve">High</t>
        </is>
      </c>
      <c r="I161" s="2"/>
      <c r="J161" s="1" t="inlineStr">
        <is>
          <t xml:space="preserve">Unassigned</t>
        </is>
      </c>
      <c r="K161" s="1"/>
      <c r="L161" s="1"/>
      <c r="M161" s="2"/>
    </row>
    <row r="162">
      <c r="A162" s="1" t="inlineStr">
        <is>
          <t xml:space="preserve">R-161</t>
        </is>
      </c>
      <c r="B162" s="1" t="inlineStr">
        <is>
          <t xml:space="preserve">A.2.11</t>
        </is>
      </c>
      <c r="C162" s="1"/>
      <c r="D162" s="1">
        <v>34</v>
      </c>
      <c r="E162" s="2" t="inlineStr">
        <is>
          <t xml:space="preserve">(i) If a Department of Defense contracting office, the offeror shall submit the disclosure to the website at https://dibnet.dod.mil.</t>
        </is>
      </c>
      <c r="F162" s="1" t="inlineStr">
        <is>
          <t xml:space="preserve">shall</t>
        </is>
      </c>
      <c r="G162" s="1" t="inlineStr">
        <is>
          <t xml:space="preserve">Yes</t>
        </is>
      </c>
      <c r="H162" s="1" t="inlineStr">
        <is>
          <t xml:space="preserve">High</t>
        </is>
      </c>
      <c r="I162" s="2"/>
      <c r="J162" s="1" t="inlineStr">
        <is>
          <t xml:space="preserve">Unassigned</t>
        </is>
      </c>
      <c r="K162" s="1"/>
      <c r="L162" s="1"/>
      <c r="M162" s="2" t="inlineStr">
        <is>
          <t xml:space="preserve">under: (2) If a disclosure is required to be submitted to a contracting office, the offeror shall submit the disclosure as follows:</t>
        </is>
      </c>
    </row>
    <row r="163">
      <c r="A163" s="1" t="inlineStr">
        <is>
          <t xml:space="preserve">R-162</t>
        </is>
      </c>
      <c r="B163" s="1" t="inlineStr">
        <is>
          <t xml:space="preserve">A.2.11</t>
        </is>
      </c>
      <c r="C163" s="1"/>
      <c r="D163" s="1">
        <v>34</v>
      </c>
      <c r="E163" s="2" t="inlineStr">
        <is>
          <t xml:space="preserve">(ii) For all other contracting offices, the Offeror shall submit the disclosure to the Contracting Officer.</t>
        </is>
      </c>
      <c r="F163" s="1" t="inlineStr">
        <is>
          <t xml:space="preserve">shall</t>
        </is>
      </c>
      <c r="G163" s="1" t="inlineStr">
        <is>
          <t xml:space="preserve">Yes</t>
        </is>
      </c>
      <c r="H163" s="1" t="inlineStr">
        <is>
          <t xml:space="preserve">High</t>
        </is>
      </c>
      <c r="I163" s="2"/>
      <c r="J163" s="1" t="inlineStr">
        <is>
          <t xml:space="preserve">Unassigned</t>
        </is>
      </c>
      <c r="K163" s="1"/>
      <c r="L163" s="1"/>
      <c r="M163" s="2" t="inlineStr">
        <is>
          <t xml:space="preserve">under: (2) If a disclosure is required to be submitted to a contracting office, the offeror shall submit the disclosure as follows:</t>
        </is>
      </c>
    </row>
    <row r="164">
      <c r="A164" s="1" t="inlineStr">
        <is>
          <t xml:space="preserve">R-163</t>
        </is>
      </c>
      <c r="B164" s="1" t="inlineStr">
        <is>
          <t xml:space="preserve">A.2.11</t>
        </is>
      </c>
      <c r="C164" s="1"/>
      <c r="D164" s="1">
        <v>35</v>
      </c>
      <c r="E164" s="2" t="inlineStr">
        <is>
          <t xml:space="preserve">(3) If the disclosure provided does not contain any of the information required by paragraph (1), and the Offeror later discovers new information that is required by paragraph (1), then the Offeror shall submit a subsequent disclosure within 72 hours of discovering the new information.</t>
        </is>
      </c>
      <c r="F164" s="1" t="inlineStr">
        <is>
          <t xml:space="preserve">shall</t>
        </is>
      </c>
      <c r="G164" s="1" t="inlineStr">
        <is>
          <t xml:space="preserve">Yes</t>
        </is>
      </c>
      <c r="H164" s="1" t="inlineStr">
        <is>
          <t xml:space="preserve">High</t>
        </is>
      </c>
      <c r="I164" s="2"/>
      <c r="J164" s="1" t="inlineStr">
        <is>
          <t xml:space="preserve">Unassigned</t>
        </is>
      </c>
      <c r="K164" s="1"/>
      <c r="L164" s="1"/>
      <c r="M164" s="2"/>
    </row>
    <row r="165">
      <c r="A165" s="1" t="inlineStr">
        <is>
          <t xml:space="preserve">R-164</t>
        </is>
      </c>
      <c r="B165" s="1" t="inlineStr">
        <is>
          <t xml:space="preserve">A.2.11</t>
        </is>
      </c>
      <c r="C165" s="1"/>
      <c r="D165" s="1">
        <v>38</v>
      </c>
      <c r="E165" s="2" t="inlineStr">
        <is>
          <t xml:space="preserve">(2) The Contractor shall use only domestic or designated country construction material other than Bahraini, Mexican, or Omani construction material in performing this contract, except as provided in paragraphs (b)(3) and (b)(4) of this clause.</t>
        </is>
      </c>
      <c r="F165" s="1" t="inlineStr">
        <is>
          <t xml:space="preserve">shall</t>
        </is>
      </c>
      <c r="G165" s="1" t="inlineStr">
        <is>
          <t xml:space="preserve">Yes</t>
        </is>
      </c>
      <c r="H165" s="1" t="inlineStr">
        <is>
          <t xml:space="preserve">High</t>
        </is>
      </c>
      <c r="I165" s="2"/>
      <c r="J165" s="1" t="inlineStr">
        <is>
          <t xml:space="preserve">Unassigned</t>
        </is>
      </c>
      <c r="K165" s="1"/>
      <c r="L165" s="1"/>
      <c r="M165" s="2"/>
    </row>
    <row r="166">
      <c r="A166" s="1" t="inlineStr">
        <is>
          <t xml:space="preserve">R-165</t>
        </is>
      </c>
      <c r="B166" s="1" t="inlineStr">
        <is>
          <t xml:space="preserve">A.2.11</t>
        </is>
      </c>
      <c r="C166" s="1"/>
      <c r="D166" s="1">
        <v>40</v>
      </c>
      <c r="E166" s="2" t="inlineStr">
        <is>
          <t xml:space="preserve">(1)(i) Any Contractor request to use foreign construction material in accordance with paragraph (b)(4) of this clause shall include adequate information for Government evaluation of the request, including- (A) A description of the foreign and domestic construction materials;</t>
        </is>
      </c>
      <c r="F166" s="1" t="inlineStr">
        <is>
          <t xml:space="preserve">shall</t>
        </is>
      </c>
      <c r="G166" s="1" t="inlineStr">
        <is>
          <t xml:space="preserve">Yes</t>
        </is>
      </c>
      <c r="H166" s="1" t="inlineStr">
        <is>
          <t xml:space="preserve">High</t>
        </is>
      </c>
      <c r="I166" s="2"/>
      <c r="J166" s="1" t="inlineStr">
        <is>
          <t xml:space="preserve">Unassigned</t>
        </is>
      </c>
      <c r="K166" s="1"/>
      <c r="L166" s="1"/>
      <c r="M166" s="2" t="inlineStr">
        <is>
          <t xml:space="preserve">xref:unresolved</t>
        </is>
      </c>
    </row>
    <row r="167">
      <c r="A167" s="1" t="inlineStr">
        <is>
          <t xml:space="preserve">R-166</t>
        </is>
      </c>
      <c r="B167" s="1" t="inlineStr">
        <is>
          <t xml:space="preserve">A.2.11</t>
        </is>
      </c>
      <c r="C167" s="1"/>
      <c r="D167" s="1">
        <v>40</v>
      </c>
      <c r="E167" s="2" t="inlineStr">
        <is>
          <t xml:space="preserve">(ii) A request based on unreasonable cost shall include a reasonable survey of the market and a completed price comparison table in the format in paragraph (d) of this clause.</t>
        </is>
      </c>
      <c r="F167" s="1" t="inlineStr">
        <is>
          <t xml:space="preserve">shall</t>
        </is>
      </c>
      <c r="G167" s="1" t="inlineStr">
        <is>
          <t xml:space="preserve">Yes</t>
        </is>
      </c>
      <c r="H167" s="1" t="inlineStr">
        <is>
          <t xml:space="preserve">High</t>
        </is>
      </c>
      <c r="I167" s="2"/>
      <c r="J167" s="1" t="inlineStr">
        <is>
          <t xml:space="preserve">Unassigned</t>
        </is>
      </c>
      <c r="K167" s="1"/>
      <c r="L167" s="1"/>
      <c r="M167" s="2"/>
    </row>
    <row r="168">
      <c r="A168" s="1" t="inlineStr">
        <is>
          <t xml:space="preserve">R-167</t>
        </is>
      </c>
      <c r="B168" s="1" t="inlineStr">
        <is>
          <t xml:space="preserve">A.2.11</t>
        </is>
      </c>
      <c r="C168" s="1"/>
      <c r="D168" s="1">
        <v>40</v>
      </c>
      <c r="E168" s="2" t="inlineStr">
        <is>
          <t xml:space="preserve">(iii) The price of construction material shall include all delivery costs to the construction site and any applicable duty (whether or not a duty-free certificate may be issued).</t>
        </is>
      </c>
      <c r="F168" s="1" t="inlineStr">
        <is>
          <t xml:space="preserve">shall</t>
        </is>
      </c>
      <c r="G168" s="1" t="inlineStr">
        <is>
          <t xml:space="preserve">Yes</t>
        </is>
      </c>
      <c r="H168" s="1" t="inlineStr">
        <is>
          <t xml:space="preserve">High</t>
        </is>
      </c>
      <c r="I168" s="2"/>
      <c r="J168" s="1" t="inlineStr">
        <is>
          <t xml:space="preserve">Unassigned</t>
        </is>
      </c>
      <c r="K168" s="1"/>
      <c r="L168" s="1"/>
      <c r="M168" s="2"/>
    </row>
    <row r="169">
      <c r="A169" s="1" t="inlineStr">
        <is>
          <t xml:space="preserve">R-168</t>
        </is>
      </c>
      <c r="B169" s="1" t="inlineStr">
        <is>
          <t xml:space="preserve">A.2.11</t>
        </is>
      </c>
      <c r="C169" s="1"/>
      <c r="D169" s="1">
        <v>40</v>
      </c>
      <c r="E169" s="2" t="inlineStr">
        <is>
          <t xml:space="preserve">(iv) Any Contractor request for a determination submitted after contract award shall explain why the Contractor could not reasonably foresee the need for such determination and could not have requested the determination before contract award.</t>
        </is>
      </c>
      <c r="F169" s="1" t="inlineStr">
        <is>
          <t xml:space="preserve">shall</t>
        </is>
      </c>
      <c r="G169" s="1" t="inlineStr">
        <is>
          <t xml:space="preserve">Yes</t>
        </is>
      </c>
      <c r="H169" s="1" t="inlineStr">
        <is>
          <t xml:space="preserve">High</t>
        </is>
      </c>
      <c r="I169" s="2"/>
      <c r="J169" s="1" t="inlineStr">
        <is>
          <t xml:space="preserve">Unassigned</t>
        </is>
      </c>
      <c r="K169" s="1"/>
      <c r="L169" s="1"/>
      <c r="M169" s="2"/>
    </row>
    <row r="170">
      <c r="A170" s="1" t="inlineStr">
        <is>
          <t xml:space="preserve">R-169</t>
        </is>
      </c>
      <c r="B170" s="1" t="inlineStr">
        <is>
          <t xml:space="preserve">A.2.11</t>
        </is>
      </c>
      <c r="C170" s="1"/>
      <c r="D170" s="1">
        <v>40</v>
      </c>
      <c r="E170" s="2" t="inlineStr">
        <is>
          <t xml:space="preserve">(d) Data. To permit evaluation of requests under paragraph (c) of this clause based on unreasonable cost, the Contractor shall include the following information and any applicable supporting data based on the survey of suppliers:</t>
        </is>
      </c>
      <c r="F170" s="1" t="inlineStr">
        <is>
          <t xml:space="preserve">shall</t>
        </is>
      </c>
      <c r="G170" s="1" t="inlineStr">
        <is>
          <t xml:space="preserve">Yes</t>
        </is>
      </c>
      <c r="H170" s="1" t="inlineStr">
        <is>
          <t xml:space="preserve">High</t>
        </is>
      </c>
      <c r="I170" s="2"/>
      <c r="J170" s="1" t="inlineStr">
        <is>
          <t xml:space="preserve">Unassigned</t>
        </is>
      </c>
      <c r="K170" s="1"/>
      <c r="L170" s="1"/>
      <c r="M170" s="2" t="inlineStr">
        <is>
          <t xml:space="preserve">table-derived</t>
        </is>
      </c>
    </row>
    <row r="171">
      <c r="A171" s="1" t="inlineStr">
        <is>
          <t xml:space="preserve">R-170</t>
        </is>
      </c>
      <c r="B171" s="1" t="inlineStr">
        <is>
          <t xml:space="preserve">A.2.11</t>
        </is>
      </c>
      <c r="C171" s="1"/>
      <c r="D171" s="1">
        <v>41</v>
      </c>
      <c r="E171" s="2" t="inlineStr">
        <is>
          <t xml:space="preserve">The offeror is cautioned that the listed provisions may include blocks that must be completed by the offeror and submitted with its quotation or offer.</t>
        </is>
      </c>
      <c r="F171" s="1" t="inlineStr">
        <is>
          <t xml:space="preserve">other</t>
        </is>
      </c>
      <c r="G171" s="1" t="inlineStr">
        <is>
          <t xml:space="preserve">Yes</t>
        </is>
      </c>
      <c r="H171" s="1" t="inlineStr">
        <is>
          <t xml:space="preserve">High</t>
        </is>
      </c>
      <c r="I171" s="2"/>
      <c r="J171" s="1" t="inlineStr">
        <is>
          <t xml:space="preserve">Unassigned</t>
        </is>
      </c>
      <c r="K171" s="1"/>
      <c r="L171" s="1"/>
      <c r="M171" s="2" t="inlineStr">
        <is>
          <t xml:space="preserve">qa-candidate:ambiguous-modal</t>
        </is>
      </c>
    </row>
    <row r="172">
      <c r="A172" s="1" t="inlineStr">
        <is>
          <t xml:space="preserve">R-171</t>
        </is>
      </c>
      <c r="B172" s="1" t="inlineStr">
        <is>
          <t xml:space="preserve">A.3.2</t>
        </is>
      </c>
      <c r="C172" s="1"/>
      <c r="D172" s="1">
        <v>42</v>
      </c>
      <c r="E172" s="2" t="inlineStr">
        <is>
          <t xml:space="preserve">(v) The business agrees to comply with VAAR subpart 819.70 and Small Business Administration (SBA) regulations regarding small business size, government contracting, and the Veteran Small Business Certification Program at 13 CFR parts 121, 125, and 128.</t>
        </is>
      </c>
      <c r="F172" s="1" t="inlineStr">
        <is>
          <t xml:space="preserve">other</t>
        </is>
      </c>
      <c r="G172" s="1" t="inlineStr">
        <is>
          <t xml:space="preserve">Yes</t>
        </is>
      </c>
      <c r="H172" s="1" t="inlineStr">
        <is>
          <t xml:space="preserve">High</t>
        </is>
      </c>
      <c r="I172" s="2"/>
      <c r="J172" s="1" t="inlineStr">
        <is>
          <t xml:space="preserve">Unassigned</t>
        </is>
      </c>
      <c r="K172" s="1"/>
      <c r="L172" s="1"/>
      <c r="M172" s="2" t="inlineStr">
        <is>
          <t xml:space="preserve">under: (a) Definition. for the Department of Veterans Affairs, ‘‘Service-disabled Veteran-owned small business concern or SDVOSB’’:</t>
        </is>
      </c>
    </row>
    <row r="173">
      <c r="A173" s="1" t="inlineStr">
        <is>
          <t xml:space="preserve">R-172</t>
        </is>
      </c>
      <c r="B173" s="1" t="inlineStr">
        <is>
          <t xml:space="preserve">A.3.2</t>
        </is>
      </c>
      <c r="C173" s="1"/>
      <c r="D173" s="1">
        <v>42</v>
      </c>
      <c r="E173" s="2" t="inlineStr">
        <is>
          <t xml:space="preserve">3.2 VAAR 852.219-73 VA NOTICE OF TOTAL SET-ASIDE FOR CERTIFIED SERVICE-DISABLED VETERAN-</t>
        </is>
      </c>
      <c r="F173" s="1" t="inlineStr">
        <is>
          <t xml:space="preserve">certification</t>
        </is>
      </c>
      <c r="G173" s="1"/>
      <c r="H173" s="1" t="inlineStr">
        <is>
          <t xml:space="preserve">High</t>
        </is>
      </c>
      <c r="I173" s="2"/>
      <c r="J173" s="1"/>
      <c r="K173" s="1"/>
      <c r="L173" s="1"/>
      <c r="M173" s="2" t="inlineStr">
        <is>
          <t xml:space="preserve">unclassified</t>
        </is>
      </c>
    </row>
    <row r="174">
      <c r="A174" s="1" t="inlineStr">
        <is>
          <t xml:space="preserve">R-173</t>
        </is>
      </c>
      <c r="B174" s="1" t="inlineStr">
        <is>
          <t xml:space="preserve">A.3.2</t>
        </is>
      </c>
      <c r="C174" s="1"/>
      <c r="D174" s="1">
        <v>42</v>
      </c>
      <c r="E174" s="2" t="inlineStr">
        <is>
          <t xml:space="preserve">(iv) The business has been certified for ownership and control pursuant to 38 U.S.C. 8127, 13 CFR 128, and is listed as certified in the SBA certification database at https://veterans.certify.sba.gov/; and</t>
        </is>
      </c>
      <c r="F174" s="1" t="inlineStr">
        <is>
          <t xml:space="preserve">certification</t>
        </is>
      </c>
      <c r="G174" s="1"/>
      <c r="H174" s="1" t="inlineStr">
        <is>
          <t xml:space="preserve">High</t>
        </is>
      </c>
      <c r="I174" s="2"/>
      <c r="J174" s="1"/>
      <c r="K174" s="1"/>
      <c r="L174" s="1"/>
      <c r="M174" s="2" t="inlineStr">
        <is>
          <t xml:space="preserve">under: (a) Definition. for the Department of Veterans Affairs, ‘‘Service-disabled Veteran-owned small business concern or SDVOSB’’: — unclassified</t>
        </is>
      </c>
    </row>
    <row r="175">
      <c r="A175" s="1" t="inlineStr">
        <is>
          <t xml:space="preserve">R-174</t>
        </is>
      </c>
      <c r="B175" s="1" t="inlineStr">
        <is>
          <t xml:space="preserve">A.13</t>
        </is>
      </c>
      <c r="C175" s="1"/>
      <c r="D175" s="1">
        <v>43</v>
      </c>
      <c r="E175" s="2" t="inlineStr">
        <is>
          <t xml:space="preserve">In order for a concern to submit an offer and be eligible for the award of an SDVOSB setaside or sole source contract, the concern must qualify as a small business concern under the size standard corresponding to the NAICS code assigned to the contract and be listed as an SDVOSB participant in the SBA certification database as set forth in 13 CFR 128.</t>
        </is>
      </c>
      <c r="F175" s="1" t="inlineStr">
        <is>
          <t xml:space="preserve">must</t>
        </is>
      </c>
      <c r="G175" s="1" t="inlineStr">
        <is>
          <t xml:space="preserve">Yes</t>
        </is>
      </c>
      <c r="H175" s="1" t="inlineStr">
        <is>
          <t xml:space="preserve">High</t>
        </is>
      </c>
      <c r="I175" s="2"/>
      <c r="J175" s="1" t="inlineStr">
        <is>
          <t xml:space="preserve">Unassigned</t>
        </is>
      </c>
      <c r="K175" s="1"/>
      <c r="L175" s="1"/>
      <c r="M175" s="2" t="inlineStr">
        <is>
          <t xml:space="preserve">xref:unresolved</t>
        </is>
      </c>
    </row>
    <row r="176">
      <c r="A176" s="1" t="inlineStr">
        <is>
          <t xml:space="preserve">R-175</t>
        </is>
      </c>
      <c r="B176" s="1" t="inlineStr">
        <is>
          <t xml:space="preserve">A.13</t>
        </is>
      </c>
      <c r="C176" s="1"/>
      <c r="D176" s="1">
        <v>43</v>
      </c>
      <c r="E176" s="2" t="inlineStr">
        <is>
          <t xml:space="preserve">(1) Offers received from entities that are not certified SDVOSBs and listed in the SBA certification database at the time of offer shall not be considered.</t>
        </is>
      </c>
      <c r="F176" s="1" t="inlineStr">
        <is>
          <t xml:space="preserve">shall</t>
        </is>
      </c>
      <c r="G176" s="1" t="inlineStr">
        <is>
          <t xml:space="preserve">Yes</t>
        </is>
      </c>
      <c r="H176" s="1" t="inlineStr">
        <is>
          <t xml:space="preserve">High</t>
        </is>
      </c>
      <c r="I176" s="2"/>
      <c r="J176" s="1" t="inlineStr">
        <is>
          <t xml:space="preserve">Unassigned</t>
        </is>
      </c>
      <c r="K176" s="1"/>
      <c r="L176" s="1"/>
      <c r="M176" s="2"/>
    </row>
    <row r="177">
      <c r="A177" s="1" t="inlineStr">
        <is>
          <t xml:space="preserve">R-176</t>
        </is>
      </c>
      <c r="B177" s="1" t="inlineStr">
        <is>
          <t xml:space="preserve">A.13</t>
        </is>
      </c>
      <c r="C177" s="1"/>
      <c r="D177" s="1">
        <v>43</v>
      </c>
      <c r="E177" s="2" t="inlineStr">
        <is>
          <t xml:space="preserve">(2) Any award resulting from this solicitation shall be made to a certified SDVOSB listed in the SBA certification database who is eligible at the time of submission of offer(s) and at the time of award.</t>
        </is>
      </c>
      <c r="F177" s="1" t="inlineStr">
        <is>
          <t xml:space="preserve">shall</t>
        </is>
      </c>
      <c r="G177" s="1" t="inlineStr">
        <is>
          <t xml:space="preserve">Yes</t>
        </is>
      </c>
      <c r="H177" s="1" t="inlineStr">
        <is>
          <t xml:space="preserve">High</t>
        </is>
      </c>
      <c r="I177" s="2"/>
      <c r="J177" s="1" t="inlineStr">
        <is>
          <t xml:space="preserve">Government Dependency</t>
        </is>
      </c>
      <c r="K177" s="1" t="inlineStr">
        <is>
          <t xml:space="preserve">Government</t>
        </is>
      </c>
      <c r="L177" s="1"/>
      <c r="M177" s="2" t="inlineStr">
        <is>
          <t xml:space="preserve">government-obligation</t>
        </is>
      </c>
    </row>
    <row r="178">
      <c r="A178" s="1" t="inlineStr">
        <is>
          <t xml:space="preserve">R-177</t>
        </is>
      </c>
      <c r="B178" s="1" t="inlineStr">
        <is>
          <t xml:space="preserve">A.13</t>
        </is>
      </c>
      <c r="C178" s="1"/>
      <c r="D178" s="1">
        <v>43</v>
      </c>
      <c r="E178" s="2" t="inlineStr">
        <is>
          <t xml:space="preserve">(c) Representation. Pursuant to 38 U.S.C. 8127(e), only certified SDVOSBs listed in the SBA certification database are considered eligible to receive award of a resulting contract.</t>
        </is>
      </c>
      <c r="F178" s="1" t="inlineStr">
        <is>
          <t xml:space="preserve">other</t>
        </is>
      </c>
      <c r="G178" s="1" t="inlineStr">
        <is>
          <t xml:space="preserve">Yes</t>
        </is>
      </c>
      <c r="H178" s="1" t="inlineStr">
        <is>
          <t xml:space="preserve">High</t>
        </is>
      </c>
      <c r="I178" s="2"/>
      <c r="J178" s="1" t="inlineStr">
        <is>
          <t xml:space="preserve">Unassigned</t>
        </is>
      </c>
      <c r="K178" s="1"/>
      <c r="L178" s="1"/>
      <c r="M178" s="2" t="inlineStr">
        <is>
          <t xml:space="preserve">xref:unresolved</t>
        </is>
      </c>
    </row>
    <row r="179">
      <c r="A179" s="1" t="inlineStr">
        <is>
          <t xml:space="preserve">R-178</t>
        </is>
      </c>
      <c r="B179" s="1" t="inlineStr">
        <is>
          <t xml:space="preserve">A.13</t>
        </is>
      </c>
      <c r="C179" s="1"/>
      <c r="D179" s="1">
        <v>43</v>
      </c>
      <c r="E179" s="2" t="inlineStr">
        <is>
          <t xml:space="preserve">By submitting an offer, the prospective contractor represents that it is an eligible and certified SDVOSB as defined in this clause, 13 CFR 121, 125, and 128, and VAAR subpart 819.70.</t>
        </is>
      </c>
      <c r="F179" s="1" t="inlineStr">
        <is>
          <t xml:space="preserve">other</t>
        </is>
      </c>
      <c r="G179" s="1" t="inlineStr">
        <is>
          <t xml:space="preserve">Yes</t>
        </is>
      </c>
      <c r="H179" s="1" t="inlineStr">
        <is>
          <t xml:space="preserve">High</t>
        </is>
      </c>
      <c r="I179" s="2"/>
      <c r="J179" s="1" t="inlineStr">
        <is>
          <t xml:space="preserve">Unassigned</t>
        </is>
      </c>
      <c r="K179" s="1"/>
      <c r="L179" s="1"/>
      <c r="M179" s="2"/>
    </row>
    <row r="180">
      <c r="A180" s="1" t="inlineStr">
        <is>
          <t xml:space="preserve">R-179</t>
        </is>
      </c>
      <c r="B180" s="1" t="inlineStr">
        <is>
          <t xml:space="preserve">A.13</t>
        </is>
      </c>
      <c r="C180" s="1"/>
      <c r="D180" s="1">
        <v>43</v>
      </c>
      <c r="E180" s="2" t="inlineStr">
        <is>
          <t xml:space="preserve">(d) Agreement/LOS certification. When awarded a contract action, including orders under multipleaward contracts, an SDVOSB agrees that in the performance of the contract, the SDVOSB shall comply with requirements in VAAR subpart 819.70 and SBA regulations on small business size, and government contracting programs at 13 CFR part 121 and part 125, including the non-manufacturer rule and limitations on subcontracting (LOS) requirements in 13 CFR 121.406(b) and 13 CFR 125.6.</t>
        </is>
      </c>
      <c r="F180" s="1" t="inlineStr">
        <is>
          <t xml:space="preserve">shall</t>
        </is>
      </c>
      <c r="G180" s="1" t="inlineStr">
        <is>
          <t xml:space="preserve">Yes</t>
        </is>
      </c>
      <c r="H180" s="1" t="inlineStr">
        <is>
          <t xml:space="preserve">High</t>
        </is>
      </c>
      <c r="I180" s="2"/>
      <c r="J180" s="1" t="inlineStr">
        <is>
          <t xml:space="preserve">Unassigned</t>
        </is>
      </c>
      <c r="K180" s="1"/>
      <c r="L180" s="1"/>
      <c r="M180" s="2"/>
    </row>
    <row r="181">
      <c r="A181" s="1" t="inlineStr">
        <is>
          <t xml:space="preserve">R-180</t>
        </is>
      </c>
      <c r="B181" s="1" t="inlineStr">
        <is>
          <t xml:space="preserve">A.13</t>
        </is>
      </c>
      <c r="C181" s="1"/>
      <c r="D181" s="1">
        <v>43</v>
      </c>
      <c r="E181" s="2" t="inlineStr">
        <is>
          <t xml:space="preserve">For the purpose of limitations on subcontracting, only certified SDVOSBs listed in the SBA certification database (including independent contractors) shall be considered eligible and/or ‘‘similarly situated’’ (i.e., a firm that has the same small business program status as the prime contractor).</t>
        </is>
      </c>
      <c r="F181" s="1" t="inlineStr">
        <is>
          <t xml:space="preserve">shall</t>
        </is>
      </c>
      <c r="G181" s="1" t="inlineStr">
        <is>
          <t xml:space="preserve">Yes</t>
        </is>
      </c>
      <c r="H181" s="1" t="inlineStr">
        <is>
          <t xml:space="preserve">High</t>
        </is>
      </c>
      <c r="I181" s="2"/>
      <c r="J181" s="1" t="inlineStr">
        <is>
          <t xml:space="preserve">Unassigned</t>
        </is>
      </c>
      <c r="K181" s="1"/>
      <c r="L181" s="1"/>
      <c r="M181" s="2"/>
    </row>
    <row r="182">
      <c r="A182" s="1" t="inlineStr">
        <is>
          <t xml:space="preserve">R-181</t>
        </is>
      </c>
      <c r="B182" s="1" t="inlineStr">
        <is>
          <t xml:space="preserve">A.13</t>
        </is>
      </c>
      <c r="C182" s="1"/>
      <c r="D182" s="1">
        <v>43</v>
      </c>
      <c r="E182" s="2" t="inlineStr">
        <is>
          <t xml:space="preserve">An otherwise eligible firm further agrees to comply with the required LOS certification requirements in this solicitation (see 852.219–75 or 852.219–76 as applicable).</t>
        </is>
      </c>
      <c r="F182" s="1" t="inlineStr">
        <is>
          <t xml:space="preserve">other</t>
        </is>
      </c>
      <c r="G182" s="1" t="inlineStr">
        <is>
          <t xml:space="preserve">Yes</t>
        </is>
      </c>
      <c r="H182" s="1" t="inlineStr">
        <is>
          <t xml:space="preserve">High</t>
        </is>
      </c>
      <c r="I182" s="2"/>
      <c r="J182" s="1" t="inlineStr">
        <is>
          <t xml:space="preserve">Unassigned</t>
        </is>
      </c>
      <c r="K182" s="1"/>
      <c r="L182" s="1"/>
      <c r="M182" s="2"/>
    </row>
    <row r="183">
      <c r="A183" s="1" t="inlineStr">
        <is>
          <t xml:space="preserve">R-182</t>
        </is>
      </c>
      <c r="B183" s="1" t="inlineStr">
        <is>
          <t xml:space="preserve">A.13</t>
        </is>
      </c>
      <c r="C183" s="1"/>
      <c r="D183" s="1">
        <v>43</v>
      </c>
      <c r="E183" s="2" t="inlineStr">
        <is>
          <t xml:space="preserve">(1) Services. In the case of a contract for services (except construction), the SDVOSB prime contractor will not pay more than 50% of the amount paid by the government to the prime for contract performance to firms that are not certified SDVOSBs listed in the SBA certification database (excluding direct costs to the extent they are not the principal purpose of the acquisition and the SDVOSB/ VOSB does not provide the service, such as airline travel, cloud computing services, or mass media purchases).</t>
        </is>
      </c>
      <c r="F183" s="1" t="inlineStr">
        <is>
          <t xml:space="preserve">will</t>
        </is>
      </c>
      <c r="G183" s="1" t="inlineStr">
        <is>
          <t xml:space="preserve">Yes</t>
        </is>
      </c>
      <c r="H183" s="1" t="inlineStr">
        <is>
          <t xml:space="preserve">High</t>
        </is>
      </c>
      <c r="I183" s="2"/>
      <c r="J183" s="1" t="inlineStr">
        <is>
          <t xml:space="preserve">Unassigned</t>
        </is>
      </c>
      <c r="K183" s="1"/>
      <c r="L183" s="1"/>
      <c r="M183" s="2" t="inlineStr">
        <is>
          <t xml:space="preserve">under: These requirements are summarized as follows:</t>
        </is>
      </c>
    </row>
    <row r="184">
      <c r="A184" s="1" t="inlineStr">
        <is>
          <t xml:space="preserve">R-183</t>
        </is>
      </c>
      <c r="B184" s="1" t="inlineStr">
        <is>
          <t xml:space="preserve">A.13</t>
        </is>
      </c>
      <c r="C184" s="1"/>
      <c r="D184" s="1">
        <v>43</v>
      </c>
      <c r="E184" s="2" t="inlineStr">
        <is>
          <t xml:space="preserve">When a contract includes both services and supplies, the 50 percent limitation shall apply only to the service portion of the contract.</t>
        </is>
      </c>
      <c r="F184" s="1" t="inlineStr">
        <is>
          <t xml:space="preserve">shall</t>
        </is>
      </c>
      <c r="G184" s="1" t="inlineStr">
        <is>
          <t xml:space="preserve">Yes</t>
        </is>
      </c>
      <c r="H184" s="1" t="inlineStr">
        <is>
          <t xml:space="preserve">High</t>
        </is>
      </c>
      <c r="I184" s="2"/>
      <c r="J184" s="1" t="inlineStr">
        <is>
          <t xml:space="preserve">Unassigned</t>
        </is>
      </c>
      <c r="K184" s="1"/>
      <c r="L184" s="1"/>
      <c r="M184" s="2"/>
    </row>
    <row r="185">
      <c r="A185" s="1" t="inlineStr">
        <is>
          <t xml:space="preserve">R-184</t>
        </is>
      </c>
      <c r="B185" s="1" t="inlineStr">
        <is>
          <t xml:space="preserve">A.13</t>
        </is>
      </c>
      <c r="C185" s="1"/>
      <c r="D185" s="1">
        <v>43</v>
      </c>
      <c r="E185" s="2" t="inlineStr">
        <is>
          <t xml:space="preserve">(i) In the case of a contract for supplies or products (other than from a non-manufacturer of such supplies), the SDVOSB prime contractor will not pay more than 50% of the amount paid by the government to the prime for contract performance, excluding the cost of materials, to firms that are not certified SDVOSBs listed in the SBA certification database.</t>
        </is>
      </c>
      <c r="F185" s="1" t="inlineStr">
        <is>
          <t xml:space="preserve">will</t>
        </is>
      </c>
      <c r="G185" s="1" t="inlineStr">
        <is>
          <t xml:space="preserve">Yes</t>
        </is>
      </c>
      <c r="H185" s="1" t="inlineStr">
        <is>
          <t xml:space="preserve">High</t>
        </is>
      </c>
      <c r="I185" s="2"/>
      <c r="J185" s="1" t="inlineStr">
        <is>
          <t xml:space="preserve">Unassigned</t>
        </is>
      </c>
      <c r="K185" s="1"/>
      <c r="L185" s="1"/>
      <c r="M185" s="2" t="inlineStr">
        <is>
          <t xml:space="preserve">under: These requirements are summarized as follows:</t>
        </is>
      </c>
    </row>
    <row r="186">
      <c r="A186" s="1" t="inlineStr">
        <is>
          <t xml:space="preserve">R-185</t>
        </is>
      </c>
      <c r="B186" s="1" t="inlineStr">
        <is>
          <t xml:space="preserve">A.3.2</t>
        </is>
      </c>
      <c r="C186" s="1"/>
      <c r="D186" s="1">
        <v>43</v>
      </c>
      <c r="E186" s="2" t="inlineStr">
        <is>
          <t xml:space="preserve">(5) The term “SDVOSB participant” or certified SDVOSB means a small business that has been certified in the SBA Veteran Small Business Certification Program and listed in the SBA certification database (see</t>
        </is>
      </c>
      <c r="F186" s="1" t="inlineStr">
        <is>
          <t xml:space="preserve">certification</t>
        </is>
      </c>
      <c r="G186" s="1"/>
      <c r="H186" s="1" t="inlineStr">
        <is>
          <t xml:space="preserve">High</t>
        </is>
      </c>
      <c r="I186" s="2"/>
      <c r="J186" s="1"/>
      <c r="K186" s="1"/>
      <c r="L186" s="1"/>
      <c r="M186" s="2" t="inlineStr">
        <is>
          <t xml:space="preserve">under: (a) Definition. for the Department of Veterans Affairs, ‘‘Service-disabled Veteran-owned small business concern or SDVOSB’’: — unclassified</t>
        </is>
      </c>
    </row>
    <row r="187">
      <c r="A187" s="1" t="inlineStr">
        <is>
          <t xml:space="preserve">R-186</t>
        </is>
      </c>
      <c r="B187" s="1" t="inlineStr">
        <is>
          <t xml:space="preserve">A.13</t>
        </is>
      </c>
      <c r="C187" s="1"/>
      <c r="D187" s="1">
        <v>44</v>
      </c>
      <c r="E187" s="2" t="inlineStr">
        <is>
          <t xml:space="preserve">When a contract includes both supply and services, the 50 percent limitation shall apply only to the supply portion of the contract.</t>
        </is>
      </c>
      <c r="F187" s="1" t="inlineStr">
        <is>
          <t xml:space="preserve">shall</t>
        </is>
      </c>
      <c r="G187" s="1" t="inlineStr">
        <is>
          <t xml:space="preserve">Yes</t>
        </is>
      </c>
      <c r="H187" s="1" t="inlineStr">
        <is>
          <t xml:space="preserve">High</t>
        </is>
      </c>
      <c r="I187" s="2"/>
      <c r="J187" s="1" t="inlineStr">
        <is>
          <t xml:space="preserve">Unassigned</t>
        </is>
      </c>
      <c r="K187" s="1"/>
      <c r="L187" s="1"/>
      <c r="M187" s="2" t="inlineStr">
        <is>
          <t xml:space="preserve">under: These requirements are summarized as follows:</t>
        </is>
      </c>
    </row>
    <row r="188">
      <c r="A188" s="1" t="inlineStr">
        <is>
          <t xml:space="preserve">R-187</t>
        </is>
      </c>
      <c r="B188" s="1" t="inlineStr">
        <is>
          <t xml:space="preserve">A.13</t>
        </is>
      </c>
      <c r="C188" s="1"/>
      <c r="D188" s="1">
        <v>44</v>
      </c>
      <c r="E188" s="2" t="inlineStr">
        <is>
          <t xml:space="preserve">(3) General construction. In the case of a contract for general construction, the SDVOSB prime contractor will not pay more than 85% of the amount paid by the government to the prime for contract performance, excluding the cost of materials, to firms that are not certified SDVOSBs listed in the SBA certification database.</t>
        </is>
      </c>
      <c r="F188" s="1" t="inlineStr">
        <is>
          <t xml:space="preserve">will</t>
        </is>
      </c>
      <c r="G188" s="1" t="inlineStr">
        <is>
          <t xml:space="preserve">Yes</t>
        </is>
      </c>
      <c r="H188" s="1" t="inlineStr">
        <is>
          <t xml:space="preserve">High</t>
        </is>
      </c>
      <c r="I188" s="2"/>
      <c r="J188" s="1" t="inlineStr">
        <is>
          <t xml:space="preserve">Unassigned</t>
        </is>
      </c>
      <c r="K188" s="1"/>
      <c r="L188" s="1"/>
      <c r="M188" s="2" t="inlineStr">
        <is>
          <t xml:space="preserve">under: These requirements are summarized as follows:</t>
        </is>
      </c>
    </row>
    <row r="189">
      <c r="A189" s="1" t="inlineStr">
        <is>
          <t xml:space="preserve">R-188</t>
        </is>
      </c>
      <c r="B189" s="1" t="inlineStr">
        <is>
          <t xml:space="preserve">A.13</t>
        </is>
      </c>
      <c r="C189" s="1"/>
      <c r="D189" s="1">
        <v>44</v>
      </c>
      <c r="E189" s="2" t="inlineStr">
        <is>
          <t xml:space="preserve">(4) Special trade construction contractors. In the case of a contract for special trade contractors, no more than 75% of the amount paid by the government to the prime for contract performance, excluding the cost of materials, may be paid to firms that are not certified SDVOSBs listed in the SBA certification database.</t>
        </is>
      </c>
      <c r="F189" s="1" t="inlineStr">
        <is>
          <t xml:space="preserve">other</t>
        </is>
      </c>
      <c r="G189" s="1" t="inlineStr">
        <is>
          <t xml:space="preserve">Yes</t>
        </is>
      </c>
      <c r="H189" s="1" t="inlineStr">
        <is>
          <t xml:space="preserve">High</t>
        </is>
      </c>
      <c r="I189" s="2"/>
      <c r="J189" s="1" t="inlineStr">
        <is>
          <t xml:space="preserve">Unassigned</t>
        </is>
      </c>
      <c r="K189" s="1"/>
      <c r="L189" s="1"/>
      <c r="M189" s="2" t="inlineStr">
        <is>
          <t xml:space="preserve">under: These requirements are summarized as follows: — qa-candidate:ambiguous-modal</t>
        </is>
      </c>
    </row>
    <row r="190">
      <c r="A190" s="1" t="inlineStr">
        <is>
          <t xml:space="preserve">R-189</t>
        </is>
      </c>
      <c r="B190" s="1" t="inlineStr">
        <is>
          <t xml:space="preserve">A.13</t>
        </is>
      </c>
      <c r="C190" s="1"/>
      <c r="D190" s="1">
        <v>44</v>
      </c>
      <c r="E190" s="2" t="inlineStr">
        <is>
          <t xml:space="preserve">(5) Subcontracting. An SDVOSB subcontractor must meet the NAICS size standard assigned by the prime contractor and be certified and listed in the SBA certification database to count as similarly situated.</t>
        </is>
      </c>
      <c r="F190" s="1" t="inlineStr">
        <is>
          <t xml:space="preserve">must</t>
        </is>
      </c>
      <c r="G190" s="1" t="inlineStr">
        <is>
          <t xml:space="preserve">Yes</t>
        </is>
      </c>
      <c r="H190" s="1" t="inlineStr">
        <is>
          <t xml:space="preserve">High</t>
        </is>
      </c>
      <c r="I190" s="2"/>
      <c r="J190" s="1" t="inlineStr">
        <is>
          <t xml:space="preserve">Unassigned</t>
        </is>
      </c>
      <c r="K190" s="1"/>
      <c r="L190" s="1"/>
      <c r="M190" s="2" t="inlineStr">
        <is>
          <t xml:space="preserve">under: These requirements are summarized as follows:</t>
        </is>
      </c>
    </row>
    <row r="191">
      <c r="A191" s="1" t="inlineStr">
        <is>
          <t xml:space="preserve">R-190</t>
        </is>
      </c>
      <c r="B191" s="1" t="inlineStr">
        <is>
          <t xml:space="preserve">A.13</t>
        </is>
      </c>
      <c r="C191" s="1"/>
      <c r="D191" s="1">
        <v>44</v>
      </c>
      <c r="E191" s="2" t="inlineStr">
        <is>
          <t xml:space="preserve">Any work that a first tier SDVOSB subcontractor further subcontracts will count towards the percent of subcontract amount that cannot be exceeded.</t>
        </is>
      </c>
      <c r="F191" s="1" t="inlineStr">
        <is>
          <t xml:space="preserve">will</t>
        </is>
      </c>
      <c r="G191" s="1" t="inlineStr">
        <is>
          <t xml:space="preserve">Yes</t>
        </is>
      </c>
      <c r="H191" s="1" t="inlineStr">
        <is>
          <t xml:space="preserve">High</t>
        </is>
      </c>
      <c r="I191" s="2"/>
      <c r="J191" s="1" t="inlineStr">
        <is>
          <t xml:space="preserve">Unassigned</t>
        </is>
      </c>
      <c r="K191" s="1"/>
      <c r="L191" s="1"/>
      <c r="M191" s="2" t="inlineStr">
        <is>
          <t xml:space="preserve">under: These requirements are summarized as follows:</t>
        </is>
      </c>
    </row>
    <row r="192">
      <c r="A192" s="1" t="inlineStr">
        <is>
          <t xml:space="preserve">R-191</t>
        </is>
      </c>
      <c r="B192" s="1" t="inlineStr">
        <is>
          <t xml:space="preserve">A.13</t>
        </is>
      </c>
      <c r="C192" s="1"/>
      <c r="D192" s="1">
        <v>44</v>
      </c>
      <c r="E192" s="2" t="inlineStr">
        <is>
          <t xml:space="preserve">When a contract includes both services and supplies, the 50 percent limitation shall apply only to the portion of the contract with the preponderance of the expenditure upon which the assigned NAICS is based.</t>
        </is>
      </c>
      <c r="F192" s="1" t="inlineStr">
        <is>
          <t xml:space="preserve">shall</t>
        </is>
      </c>
      <c r="G192" s="1" t="inlineStr">
        <is>
          <t xml:space="preserve">Yes</t>
        </is>
      </c>
      <c r="H192" s="1" t="inlineStr">
        <is>
          <t xml:space="preserve">High</t>
        </is>
      </c>
      <c r="I192" s="2"/>
      <c r="J192" s="1" t="inlineStr">
        <is>
          <t xml:space="preserve">Unassigned</t>
        </is>
      </c>
      <c r="K192" s="1"/>
      <c r="L192" s="1"/>
      <c r="M192" s="2" t="inlineStr">
        <is>
          <t xml:space="preserve">under: These requirements are summarized as follows:</t>
        </is>
      </c>
    </row>
    <row r="193">
      <c r="A193" s="1" t="inlineStr">
        <is>
          <t xml:space="preserve">R-192</t>
        </is>
      </c>
      <c r="B193" s="1" t="inlineStr">
        <is>
          <t xml:space="preserve">A.13</t>
        </is>
      </c>
      <c r="C193" s="1"/>
      <c r="D193" s="1">
        <v>44</v>
      </c>
      <c r="E193" s="2" t="inlineStr">
        <is>
          <t xml:space="preserve">(e) Required limitations on subcontracting compliance measurement period. An SDVOSB shall comply with the limitations on subcontracting as follows:</t>
        </is>
      </c>
      <c r="F193" s="1" t="inlineStr">
        <is>
          <t xml:space="preserve">shall</t>
        </is>
      </c>
      <c r="G193" s="1" t="inlineStr">
        <is>
          <t xml:space="preserve">Yes</t>
        </is>
      </c>
      <c r="H193" s="1" t="inlineStr">
        <is>
          <t xml:space="preserve">High</t>
        </is>
      </c>
      <c r="I193" s="2"/>
      <c r="J193" s="1" t="inlineStr">
        <is>
          <t xml:space="preserve">Unassigned</t>
        </is>
      </c>
      <c r="K193" s="1"/>
      <c r="L193" s="1"/>
      <c r="M193" s="2"/>
    </row>
    <row r="194">
      <c r="A194" s="1" t="inlineStr">
        <is>
          <t xml:space="preserve">R-193</t>
        </is>
      </c>
      <c r="B194" s="1" t="inlineStr">
        <is>
          <t xml:space="preserve">A.13</t>
        </is>
      </c>
      <c r="C194" s="1"/>
      <c r="D194" s="1">
        <v>44</v>
      </c>
      <c r="E194" s="2" t="inlineStr">
        <is>
          <t xml:space="preserve">A joint venture agrees that, in the performance of the contract, the applicable percentage specified in paragraph (d) of this clause will be performed by the aggregate of the joint venture participants.</t>
        </is>
      </c>
      <c r="F194" s="1" t="inlineStr">
        <is>
          <t xml:space="preserve">will</t>
        </is>
      </c>
      <c r="G194" s="1" t="inlineStr">
        <is>
          <t xml:space="preserve">Yes</t>
        </is>
      </c>
      <c r="H194" s="1" t="inlineStr">
        <is>
          <t xml:space="preserve">High</t>
        </is>
      </c>
      <c r="I194" s="2"/>
      <c r="J194" s="1" t="inlineStr">
        <is>
          <t xml:space="preserve">Unassigned</t>
        </is>
      </c>
      <c r="K194" s="1"/>
      <c r="L194" s="1"/>
      <c r="M194" s="2"/>
    </row>
    <row r="195">
      <c r="A195" s="1" t="inlineStr">
        <is>
          <t xml:space="preserve">R-194</t>
        </is>
      </c>
      <c r="B195" s="1" t="inlineStr">
        <is>
          <t xml:space="preserve">A.3.3</t>
        </is>
      </c>
      <c r="C195" s="1"/>
      <c r="D195" s="1">
        <v>45</v>
      </c>
      <c r="E195" s="2" t="inlineStr">
        <is>
          <t xml:space="preserve">COMPLIANCE FOR SERVICES AND CONSTRUCTION (JAN 2023) (DEVIATION) (a) Pursuant to 38 U.S.C. 8127(l)(2), the offeror certifies that— (1) If awarded a contract (see FAR 2.101 definition), it will comply with the limitations on subcontracting requirement as provided in the solicitation and the resultant contract, as follows:</t>
        </is>
      </c>
      <c r="F195" s="1" t="inlineStr">
        <is>
          <t xml:space="preserve">will</t>
        </is>
      </c>
      <c r="G195" s="1" t="inlineStr">
        <is>
          <t xml:space="preserve">Yes</t>
        </is>
      </c>
      <c r="H195" s="1" t="inlineStr">
        <is>
          <t xml:space="preserve">High</t>
        </is>
      </c>
      <c r="I195" s="2"/>
      <c r="J195" s="1" t="inlineStr">
        <is>
          <t xml:space="preserve">Unassigned</t>
        </is>
      </c>
      <c r="K195" s="1"/>
      <c r="L195" s="1"/>
      <c r="M195" s="2" t="inlineStr">
        <is>
          <t xml:space="preserve">xref:unresolved</t>
        </is>
      </c>
    </row>
    <row r="196">
      <c r="A196" s="1" t="inlineStr">
        <is>
          <t xml:space="preserve">R-195</t>
        </is>
      </c>
      <c r="B196" s="1" t="inlineStr">
        <is>
          <t xml:space="preserve">A.3.3</t>
        </is>
      </c>
      <c r="C196" s="1"/>
      <c r="D196" s="1">
        <v>45</v>
      </c>
      <c r="E196" s="2" t="inlineStr">
        <is>
          <t xml:space="preserve">(i) [] Services. In the case of a contract for services (except construction), the contractor will not pay more than 50% of the amount paid by the government to it to firms that are not certified SDVOSBs listed in the SBA certification database as set forth in 852.219–73 or certified VOSBs listed in the SBA certification database as set forth in 852.219–74.</t>
        </is>
      </c>
      <c r="F196" s="1" t="inlineStr">
        <is>
          <t xml:space="preserve">will</t>
        </is>
      </c>
      <c r="G196" s="1" t="inlineStr">
        <is>
          <t xml:space="preserve">Yes</t>
        </is>
      </c>
      <c r="H196" s="1" t="inlineStr">
        <is>
          <t xml:space="preserve">High</t>
        </is>
      </c>
      <c r="I196" s="2"/>
      <c r="J196" s="1" t="inlineStr">
        <is>
          <t xml:space="preserve">Unassigned</t>
        </is>
      </c>
      <c r="K196" s="1"/>
      <c r="L196" s="1"/>
      <c r="M196" s="2" t="inlineStr">
        <is>
          <t xml:space="preserve">under: (1) If awarded a contract (see FAR 2.101 definition), it will comply with the limitations on subcontracting requirement as provided in the solicitation and the resultant contract, as follows: — xref:unresolved; near-duplicate:R-177; qa:flags:same 50% services subcontracting limit as R-177</t>
        </is>
      </c>
    </row>
    <row r="197">
      <c r="A197" s="1" t="inlineStr">
        <is>
          <t xml:space="preserve">R-196</t>
        </is>
      </c>
      <c r="B197" s="1" t="inlineStr">
        <is>
          <t xml:space="preserve">A.3.3</t>
        </is>
      </c>
      <c r="C197" s="1"/>
      <c r="D197" s="1">
        <v>45</v>
      </c>
      <c r="E197" s="2" t="inlineStr">
        <is>
          <t xml:space="preserve">Any work that a similarly situated certified SDVOSB/VOSB subcontractor further subcontracts will count towards the 50% subcontract amount that cannot be exceeded.</t>
        </is>
      </c>
      <c r="F197" s="1" t="inlineStr">
        <is>
          <t xml:space="preserve">will</t>
        </is>
      </c>
      <c r="G197" s="1" t="inlineStr">
        <is>
          <t xml:space="preserve">Yes</t>
        </is>
      </c>
      <c r="H197" s="1" t="inlineStr">
        <is>
          <t xml:space="preserve">High</t>
        </is>
      </c>
      <c r="I197" s="2"/>
      <c r="J197" s="1" t="inlineStr">
        <is>
          <t xml:space="preserve">Unassigned</t>
        </is>
      </c>
      <c r="K197" s="1"/>
      <c r="L197" s="1"/>
      <c r="M197" s="2" t="inlineStr">
        <is>
          <t xml:space="preserve">under: (1) If awarded a contract (see FAR 2.101 definition), it will comply with the limitations on subcontracting requirement as provided in the solicitation and the resultant contract, as follows:</t>
        </is>
      </c>
    </row>
    <row r="198">
      <c r="A198" s="1" t="inlineStr">
        <is>
          <t xml:space="preserve">R-197</t>
        </is>
      </c>
      <c r="B198" s="1" t="inlineStr">
        <is>
          <t xml:space="preserve">A.3.3</t>
        </is>
      </c>
      <c r="C198" s="1"/>
      <c r="D198" s="1">
        <v>45</v>
      </c>
      <c r="E198" s="2" t="inlineStr">
        <is>
          <t xml:space="preserve">(ii) [x] General construction. In the case of a contract for general construction, the contractor will not pay more than 85% of the amount paid by the government to it to firms that are not certified SDVOSBs listed in the SBA certification database as set forth in 852.219–73 or certified VOSBs listed in the SBA certification database as set forth in 852.219–74.</t>
        </is>
      </c>
      <c r="F198" s="1" t="inlineStr">
        <is>
          <t xml:space="preserve">will</t>
        </is>
      </c>
      <c r="G198" s="1" t="inlineStr">
        <is>
          <t xml:space="preserve">Yes</t>
        </is>
      </c>
      <c r="H198" s="1" t="inlineStr">
        <is>
          <t xml:space="preserve">High</t>
        </is>
      </c>
      <c r="I198" s="2"/>
      <c r="J198" s="1" t="inlineStr">
        <is>
          <t xml:space="preserve">Unassigned</t>
        </is>
      </c>
      <c r="K198" s="1"/>
      <c r="L198" s="1"/>
      <c r="M198" s="2" t="inlineStr">
        <is>
          <t xml:space="preserve">under: (1) If awarded a contract (see FAR 2.101 definition), it will comply with the limitations on subcontracting requirement as provided in the solicitation and the resultant contract, as follows: — xref:unresolved; near-duplicate:R-181; qa:flags:same 85% general construction subcontracting limit as R-181</t>
        </is>
      </c>
    </row>
    <row r="199">
      <c r="A199" s="1" t="inlineStr">
        <is>
          <t xml:space="preserve">R-198</t>
        </is>
      </c>
      <c r="B199" s="1" t="inlineStr">
        <is>
          <t xml:space="preserve">A.3.3</t>
        </is>
      </c>
      <c r="C199" s="1"/>
      <c r="D199" s="1">
        <v>45</v>
      </c>
      <c r="E199" s="2" t="inlineStr">
        <is>
          <t xml:space="preserve">Any work that a similarly situated certified SDVOSB/VOSB subcontractor further subcontracts will count towards the 85% subcontract amount that cannot be exceeded.</t>
        </is>
      </c>
      <c r="F199" s="1" t="inlineStr">
        <is>
          <t xml:space="preserve">will</t>
        </is>
      </c>
      <c r="G199" s="1" t="inlineStr">
        <is>
          <t xml:space="preserve">Yes</t>
        </is>
      </c>
      <c r="H199" s="1" t="inlineStr">
        <is>
          <t xml:space="preserve">High</t>
        </is>
      </c>
      <c r="I199" s="2"/>
      <c r="J199" s="1" t="inlineStr">
        <is>
          <t xml:space="preserve">Unassigned</t>
        </is>
      </c>
      <c r="K199" s="1"/>
      <c r="L199" s="1"/>
      <c r="M199" s="2" t="inlineStr">
        <is>
          <t xml:space="preserve">under: (1) If awarded a contract (see FAR 2.101 definition), it will comply with the limitations on subcontracting requirement as provided in the solicitation and the resultant contract, as follows:</t>
        </is>
      </c>
    </row>
    <row r="200">
      <c r="A200" s="1" t="inlineStr">
        <is>
          <t xml:space="preserve">R-199</t>
        </is>
      </c>
      <c r="B200" s="1" t="inlineStr">
        <is>
          <t xml:space="preserve">A.3.3</t>
        </is>
      </c>
      <c r="C200" s="1"/>
      <c r="D200" s="1">
        <v>45</v>
      </c>
      <c r="E200" s="2" t="inlineStr">
        <is>
          <t xml:space="preserve">(iii) [] Special trade construction contractors. In the case of a contract for special trade contractors, the contractor will not pay more than 75% of the amount paid by the government to it to firms that are not certified SDVOSBs listed in the SBA certification database as set forth in 852.219–73 or certified VOSBs listed in the SBA certification database as set forth in 852.219–74.</t>
        </is>
      </c>
      <c r="F200" s="1" t="inlineStr">
        <is>
          <t xml:space="preserve">will</t>
        </is>
      </c>
      <c r="G200" s="1" t="inlineStr">
        <is>
          <t xml:space="preserve">Yes</t>
        </is>
      </c>
      <c r="H200" s="1" t="inlineStr">
        <is>
          <t xml:space="preserve">High</t>
        </is>
      </c>
      <c r="I200" s="2"/>
      <c r="J200" s="1" t="inlineStr">
        <is>
          <t xml:space="preserve">Unassigned</t>
        </is>
      </c>
      <c r="K200" s="1"/>
      <c r="L200" s="1"/>
      <c r="M200" s="2" t="inlineStr">
        <is>
          <t xml:space="preserve">under: (1) If awarded a contract (see FAR 2.101 definition), it will comply with the limitations on subcontracting requirement as provided in the solicitation and the resultant contract, as follows: — xref:unresolved; near-duplicate:R-182; qa:flags:same 75% special trade subcontracting limit as R-182</t>
        </is>
      </c>
    </row>
    <row r="201">
      <c r="A201" s="1" t="inlineStr">
        <is>
          <t xml:space="preserve">R-200</t>
        </is>
      </c>
      <c r="B201" s="1" t="inlineStr">
        <is>
          <t xml:space="preserve">A.3.3</t>
        </is>
      </c>
      <c r="C201" s="1"/>
      <c r="D201" s="1">
        <v>45</v>
      </c>
      <c r="E201" s="2" t="inlineStr">
        <is>
          <t xml:space="preserve">Any work that a similarly situated certified SDVOSB/VOSB subcontractor further subcontracts will count towards the 75% subcontract amount that cannot be exceeded.</t>
        </is>
      </c>
      <c r="F201" s="1" t="inlineStr">
        <is>
          <t xml:space="preserve">will</t>
        </is>
      </c>
      <c r="G201" s="1" t="inlineStr">
        <is>
          <t xml:space="preserve">Yes</t>
        </is>
      </c>
      <c r="H201" s="1" t="inlineStr">
        <is>
          <t xml:space="preserve">High</t>
        </is>
      </c>
      <c r="I201" s="2"/>
      <c r="J201" s="1" t="inlineStr">
        <is>
          <t xml:space="preserve">Unassigned</t>
        </is>
      </c>
      <c r="K201" s="1"/>
      <c r="L201" s="1"/>
      <c r="M201" s="2" t="inlineStr">
        <is>
          <t xml:space="preserve">under: (1) If awarded a contract (see FAR 2.101 definition), it will comply with the limitations on subcontracting requirement as provided in the solicitation and the resultant contract, as follows:</t>
        </is>
      </c>
    </row>
    <row r="202">
      <c r="A202" s="1" t="inlineStr">
        <is>
          <t xml:space="preserve">R-201</t>
        </is>
      </c>
      <c r="B202" s="1" t="inlineStr">
        <is>
          <t xml:space="preserve">A.3.3</t>
        </is>
      </c>
      <c r="C202" s="1"/>
      <c r="D202" s="1">
        <v>45</v>
      </c>
      <c r="E202" s="2" t="inlineStr">
        <is>
          <t xml:space="preserve">(2) The offeror acknowledges that this certification concerns a matter within the jurisdiction of an Agency of the United States.</t>
        </is>
      </c>
      <c r="F202" s="1" t="inlineStr">
        <is>
          <t xml:space="preserve">other</t>
        </is>
      </c>
      <c r="G202" s="1" t="inlineStr">
        <is>
          <t xml:space="preserve">Yes</t>
        </is>
      </c>
      <c r="H202" s="1" t="inlineStr">
        <is>
          <t xml:space="preserve">High</t>
        </is>
      </c>
      <c r="I202" s="2"/>
      <c r="J202" s="1" t="inlineStr">
        <is>
          <t xml:space="preserve">Unassigned</t>
        </is>
      </c>
      <c r="K202" s="1"/>
      <c r="L202" s="1"/>
      <c r="M202" s="2"/>
    </row>
    <row r="203">
      <c r="A203" s="1" t="inlineStr">
        <is>
          <t xml:space="preserve">R-202</t>
        </is>
      </c>
      <c r="B203" s="1" t="inlineStr">
        <is>
          <t xml:space="preserve">A.3.3</t>
        </is>
      </c>
      <c r="C203" s="1"/>
      <c r="D203" s="1">
        <v>45</v>
      </c>
      <c r="E203" s="2" t="inlineStr">
        <is>
          <t xml:space="preserve">The offeror further acknowledges that this certification is subject to Title 18, United States Code, Section 1001, and, as such, a false, fictitious, or fraudulent certification may render the offeror subject to criminal, civil, or administrative penalties, including prosecution.</t>
        </is>
      </c>
      <c r="F203" s="1" t="inlineStr">
        <is>
          <t xml:space="preserve">other</t>
        </is>
      </c>
      <c r="G203" s="1" t="inlineStr">
        <is>
          <t xml:space="preserve">Yes</t>
        </is>
      </c>
      <c r="H203" s="1" t="inlineStr">
        <is>
          <t xml:space="preserve">High</t>
        </is>
      </c>
      <c r="I203" s="2"/>
      <c r="J203" s="1" t="inlineStr">
        <is>
          <t xml:space="preserve">Unassigned</t>
        </is>
      </c>
      <c r="K203" s="1"/>
      <c r="L203" s="1"/>
      <c r="M203" s="2" t="inlineStr">
        <is>
          <t xml:space="preserve">qa-candidate:ambiguous-modal</t>
        </is>
      </c>
    </row>
    <row r="204">
      <c r="A204" s="1" t="inlineStr">
        <is>
          <t xml:space="preserve">R-203</t>
        </is>
      </c>
      <c r="B204" s="1" t="inlineStr">
        <is>
          <t xml:space="preserve">A.3.3</t>
        </is>
      </c>
      <c r="C204" s="1"/>
      <c r="D204" s="1">
        <v>45</v>
      </c>
      <c r="E204" s="2" t="inlineStr">
        <is>
          <t xml:space="preserve">(3) If VA determines that an SDVOSB/ VOSB awarded a contract pursuant to 38 U.S.C. 8127 did not act in good faith, such SDVOSB/VOSB shall be subject to any or all of the following:</t>
        </is>
      </c>
      <c r="F204" s="1" t="inlineStr">
        <is>
          <t xml:space="preserve">shall</t>
        </is>
      </c>
      <c r="G204" s="1" t="inlineStr">
        <is>
          <t xml:space="preserve">Yes</t>
        </is>
      </c>
      <c r="H204" s="1" t="inlineStr">
        <is>
          <t xml:space="preserve">High</t>
        </is>
      </c>
      <c r="I204" s="2"/>
      <c r="J204" s="1" t="inlineStr">
        <is>
          <t xml:space="preserve">Unassigned</t>
        </is>
      </c>
      <c r="K204" s="1"/>
      <c r="L204" s="1"/>
      <c r="M204" s="2" t="inlineStr">
        <is>
          <t xml:space="preserve">xref:unresolved</t>
        </is>
      </c>
    </row>
    <row r="205">
      <c r="A205" s="1" t="inlineStr">
        <is>
          <t xml:space="preserve">R-204</t>
        </is>
      </c>
      <c r="B205" s="1" t="inlineStr">
        <is>
          <t xml:space="preserve">A.3.3</t>
        </is>
      </c>
      <c r="C205" s="1"/>
      <c r="D205" s="1">
        <v>45</v>
      </c>
      <c r="E205" s="2" t="inlineStr">
        <is>
          <t xml:space="preserve">(i) Referral to the VA Suspension and Debarment Committee;</t>
        </is>
      </c>
      <c r="F205" s="1" t="inlineStr">
        <is>
          <t xml:space="preserve">other</t>
        </is>
      </c>
      <c r="G205" s="1" t="inlineStr">
        <is>
          <t xml:space="preserve">Yes</t>
        </is>
      </c>
      <c r="H205" s="1" t="inlineStr">
        <is>
          <t xml:space="preserve">High</t>
        </is>
      </c>
      <c r="I205" s="2"/>
      <c r="J205" s="1" t="inlineStr">
        <is>
          <t xml:space="preserve">Unassigned</t>
        </is>
      </c>
      <c r="K205" s="1"/>
      <c r="L205" s="1"/>
      <c r="M205" s="2" t="inlineStr">
        <is>
          <t xml:space="preserve">under: (3) If VA determines that an SDVOSB/ VOSB awarded a contract pursuant to 38 U.S.C. 8127 did not act in good faith, such SDVOSB/VOSB shall be subject to any or all of the following: — table-derived</t>
        </is>
      </c>
    </row>
    <row r="206">
      <c r="A206" s="1" t="inlineStr">
        <is>
          <t xml:space="preserve">R-205</t>
        </is>
      </c>
      <c r="B206" s="1" t="inlineStr">
        <is>
          <t xml:space="preserve">A.3.3</t>
        </is>
      </c>
      <c r="C206" s="1"/>
      <c r="D206" s="1">
        <v>46</v>
      </c>
      <c r="E206" s="2" t="inlineStr">
        <is>
          <t xml:space="preserve">(ii) A fine under section 16(g)(1) of the Small Business Act (15 U.S.C. 645(g)(1)); and</t>
        </is>
      </c>
      <c r="F206" s="1" t="inlineStr">
        <is>
          <t xml:space="preserve">other</t>
        </is>
      </c>
      <c r="G206" s="1" t="inlineStr">
        <is>
          <t xml:space="preserve">Yes</t>
        </is>
      </c>
      <c r="H206" s="1" t="inlineStr">
        <is>
          <t xml:space="preserve">High</t>
        </is>
      </c>
      <c r="I206" s="2"/>
      <c r="J206" s="1" t="inlineStr">
        <is>
          <t xml:space="preserve">Unassigned</t>
        </is>
      </c>
      <c r="K206" s="1"/>
      <c r="L206" s="1"/>
      <c r="M206" s="2" t="inlineStr">
        <is>
          <t xml:space="preserve">under: (3) If VA determines that an SDVOSB/ VOSB awarded a contract pursuant to 38 U.S.C. 8127 did not act in good faith, such SDVOSB/VOSB shall be subject to any or all of the following: — table-derived</t>
        </is>
      </c>
    </row>
    <row r="207">
      <c r="A207" s="1" t="inlineStr">
        <is>
          <t xml:space="preserve">R-206</t>
        </is>
      </c>
      <c r="B207" s="1" t="inlineStr">
        <is>
          <t xml:space="preserve">A.3.3</t>
        </is>
      </c>
      <c r="C207" s="1"/>
      <c r="D207" s="1">
        <v>46</v>
      </c>
      <c r="E207" s="2" t="inlineStr">
        <is>
          <t xml:space="preserve">(iii) Prosecution for violating 18 U.S.C. 1001.</t>
        </is>
      </c>
      <c r="F207" s="1" t="inlineStr">
        <is>
          <t xml:space="preserve">other</t>
        </is>
      </c>
      <c r="G207" s="1" t="inlineStr">
        <is>
          <t xml:space="preserve">Yes</t>
        </is>
      </c>
      <c r="H207" s="1" t="inlineStr">
        <is>
          <t xml:space="preserve">High</t>
        </is>
      </c>
      <c r="I207" s="2"/>
      <c r="J207" s="1" t="inlineStr">
        <is>
          <t xml:space="preserve">Unassigned</t>
        </is>
      </c>
      <c r="K207" s="1"/>
      <c r="L207" s="1"/>
      <c r="M207" s="2" t="inlineStr">
        <is>
          <t xml:space="preserve">under: (3) If VA determines that an SDVOSB/ VOSB awarded a contract pursuant to 38 U.S.C. 8127 did not act in good faith, such SDVOSB/VOSB shall be subject to any or all of the following: — table-derived</t>
        </is>
      </c>
    </row>
    <row r="208">
      <c r="A208" s="1" t="inlineStr">
        <is>
          <t xml:space="preserve">R-207</t>
        </is>
      </c>
      <c r="B208" s="1" t="inlineStr">
        <is>
          <t xml:space="preserve">A.3.3</t>
        </is>
      </c>
      <c r="C208" s="1"/>
      <c r="D208" s="1">
        <v>46</v>
      </c>
      <c r="E208" s="2" t="inlineStr">
        <is>
          <t xml:space="preserve">Contracting officers may, at their discretion, require the contractor to demonstrate its compliance with the limitations on subcontracting at any time during performance and upon completion of a contract if the information regarding such compliance is not already available to the contracting officer.</t>
        </is>
      </c>
      <c r="F208" s="1" t="inlineStr">
        <is>
          <t xml:space="preserve">other</t>
        </is>
      </c>
      <c r="G208" s="1" t="inlineStr">
        <is>
          <t xml:space="preserve">No</t>
        </is>
      </c>
      <c r="H208" s="1" t="inlineStr">
        <is>
          <t xml:space="preserve">High</t>
        </is>
      </c>
      <c r="I208" s="2"/>
      <c r="J208" s="1" t="inlineStr">
        <is>
          <t xml:space="preserve">Unassigned</t>
        </is>
      </c>
      <c r="K208" s="1"/>
      <c r="L208" s="1"/>
      <c r="M208" s="2" t="inlineStr">
        <is>
          <t xml:space="preserve">advisory</t>
        </is>
      </c>
    </row>
    <row r="209">
      <c r="A209" s="1" t="inlineStr">
        <is>
          <t xml:space="preserve">R-208</t>
        </is>
      </c>
      <c r="B209" s="1" t="inlineStr">
        <is>
          <t xml:space="preserve">A.3.3</t>
        </is>
      </c>
      <c r="C209" s="1"/>
      <c r="D209" s="1">
        <v>46</v>
      </c>
      <c r="E209" s="2" t="inlineStr">
        <is>
          <t xml:space="preserve">(c) The offeror further agrees to cooperate fully and make available any documents or records as may be required to enable VA to determine compliance with the limitations on subcontracting requirement.</t>
        </is>
      </c>
      <c r="F209" s="1" t="inlineStr">
        <is>
          <t xml:space="preserve">other</t>
        </is>
      </c>
      <c r="G209" s="1" t="inlineStr">
        <is>
          <t xml:space="preserve">Yes</t>
        </is>
      </c>
      <c r="H209" s="1" t="inlineStr">
        <is>
          <t xml:space="preserve">High</t>
        </is>
      </c>
      <c r="I209" s="2"/>
      <c r="J209" s="1" t="inlineStr">
        <is>
          <t xml:space="preserve">Unassigned</t>
        </is>
      </c>
      <c r="K209" s="1"/>
      <c r="L209" s="1"/>
      <c r="M209" s="2"/>
    </row>
    <row r="210">
      <c r="A210" s="1" t="inlineStr">
        <is>
          <t xml:space="preserve">R-209</t>
        </is>
      </c>
      <c r="B210" s="1" t="inlineStr">
        <is>
          <t xml:space="preserve">A.3.3</t>
        </is>
      </c>
      <c r="C210" s="1"/>
      <c r="D210" s="1">
        <v>46</v>
      </c>
      <c r="E210" s="2" t="inlineStr">
        <is>
          <t xml:space="preserve">(d) Offeror completed certification/fill-in required. The formal certification must be completed, signed and returned with the offeror’s bid, quotation, or proposal.</t>
        </is>
      </c>
      <c r="F210" s="1" t="inlineStr">
        <is>
          <t xml:space="preserve">must</t>
        </is>
      </c>
      <c r="G210" s="1" t="inlineStr">
        <is>
          <t xml:space="preserve">Yes</t>
        </is>
      </c>
      <c r="H210" s="1" t="inlineStr">
        <is>
          <t xml:space="preserve">High</t>
        </is>
      </c>
      <c r="I210" s="2"/>
      <c r="J210" s="1" t="inlineStr">
        <is>
          <t xml:space="preserve">Unassigned</t>
        </is>
      </c>
      <c r="K210" s="1"/>
      <c r="L210" s="1"/>
      <c r="M210" s="2" t="inlineStr">
        <is>
          <t xml:space="preserve">evaluation-criterion</t>
        </is>
      </c>
    </row>
    <row r="211">
      <c r="A211" s="1" t="inlineStr">
        <is>
          <t xml:space="preserve">R-210</t>
        </is>
      </c>
      <c r="B211" s="1" t="inlineStr">
        <is>
          <t xml:space="preserve">A.3.3</t>
        </is>
      </c>
      <c r="C211" s="1"/>
      <c r="D211" s="1">
        <v>46</v>
      </c>
      <c r="E211" s="2" t="inlineStr">
        <is>
          <t xml:space="preserve">Certification I hereby certify that if awarded the contract, [insert name of offeror] will comply with the limitations on subcontracting specified in this clause and in the resultant contract.</t>
        </is>
      </c>
      <c r="F211" s="1" t="inlineStr">
        <is>
          <t xml:space="preserve">will</t>
        </is>
      </c>
      <c r="G211" s="1" t="inlineStr">
        <is>
          <t xml:space="preserve">Yes</t>
        </is>
      </c>
      <c r="H211" s="1" t="inlineStr">
        <is>
          <t xml:space="preserve">High</t>
        </is>
      </c>
      <c r="I211" s="2"/>
      <c r="J211" s="1" t="inlineStr">
        <is>
          <t xml:space="preserve">Unassigned</t>
        </is>
      </c>
      <c r="K211" s="1"/>
      <c r="L211" s="1"/>
      <c r="M211" s="2"/>
    </row>
    <row r="212">
      <c r="A212" s="1" t="inlineStr">
        <is>
          <t xml:space="preserve">R-211</t>
        </is>
      </c>
      <c r="B212" s="1" t="inlineStr">
        <is>
          <t xml:space="preserve">A.3.3</t>
        </is>
      </c>
      <c r="C212" s="1"/>
      <c r="D212" s="1">
        <v>46</v>
      </c>
      <c r="E212" s="2" t="inlineStr">
        <is>
          <t xml:space="preserve">I further certify that I am authorized to execute this certification on behalf of [insert name of offeror].</t>
        </is>
      </c>
      <c r="F212" s="1" t="inlineStr">
        <is>
          <t xml:space="preserve">other</t>
        </is>
      </c>
      <c r="G212" s="1" t="inlineStr">
        <is>
          <t xml:space="preserve">Yes</t>
        </is>
      </c>
      <c r="H212" s="1" t="inlineStr">
        <is>
          <t xml:space="preserve">High</t>
        </is>
      </c>
      <c r="I212" s="2"/>
      <c r="J212" s="1" t="inlineStr">
        <is>
          <t xml:space="preserve">Unassigned</t>
        </is>
      </c>
      <c r="K212" s="1"/>
      <c r="L212" s="1"/>
      <c r="M212" s="2"/>
    </row>
    <row r="213">
      <c r="A213" s="1" t="inlineStr">
        <is>
          <t xml:space="preserve">R-212</t>
        </is>
      </c>
      <c r="B213" s="1" t="inlineStr">
        <is>
          <t xml:space="preserve">A.3.4</t>
        </is>
      </c>
      <c r="C213" s="1"/>
      <c r="D213" s="1">
        <v>46</v>
      </c>
      <c r="E213" s="2" t="inlineStr">
        <is>
          <t xml:space="preserve">(a) The Contractor shall furnish to the resident engineer, for each workday, a consolidated report for the preceding workday.</t>
        </is>
      </c>
      <c r="F213" s="1" t="inlineStr">
        <is>
          <t xml:space="preserve">shall</t>
        </is>
      </c>
      <c r="G213" s="1" t="inlineStr">
        <is>
          <t xml:space="preserve">Yes</t>
        </is>
      </c>
      <c r="H213" s="1" t="inlineStr">
        <is>
          <t xml:space="preserve">High</t>
        </is>
      </c>
      <c r="I213" s="2"/>
      <c r="J213" s="1" t="inlineStr">
        <is>
          <t xml:space="preserve">Unassigned</t>
        </is>
      </c>
      <c r="K213" s="1"/>
      <c r="L213" s="1"/>
      <c r="M213" s="2"/>
    </row>
    <row r="214">
      <c r="A214" s="1" t="inlineStr">
        <is>
          <t xml:space="preserve">R-213</t>
        </is>
      </c>
      <c r="B214" s="1" t="inlineStr">
        <is>
          <t xml:space="preserve">A.3.4</t>
        </is>
      </c>
      <c r="C214" s="1"/>
      <c r="D214" s="1">
        <v>46</v>
      </c>
      <c r="E214" s="2" t="inlineStr">
        <is>
          <t xml:space="preserve">Reporting shall begin from date of mobilization until the date of final acceptance except for authorized holidays.</t>
        </is>
      </c>
      <c r="F214" s="1" t="inlineStr">
        <is>
          <t xml:space="preserve">shall</t>
        </is>
      </c>
      <c r="G214" s="1" t="inlineStr">
        <is>
          <t xml:space="preserve">Yes</t>
        </is>
      </c>
      <c r="H214" s="1" t="inlineStr">
        <is>
          <t xml:space="preserve">High</t>
        </is>
      </c>
      <c r="I214" s="2"/>
      <c r="J214" s="1" t="inlineStr">
        <is>
          <t xml:space="preserve">Unassigned</t>
        </is>
      </c>
      <c r="K214" s="1"/>
      <c r="L214" s="1"/>
      <c r="M214" s="2"/>
    </row>
    <row r="215">
      <c r="A215" s="1" t="inlineStr">
        <is>
          <t xml:space="preserve">R-214</t>
        </is>
      </c>
      <c r="B215" s="1" t="inlineStr">
        <is>
          <t xml:space="preserve">A.3.4</t>
        </is>
      </c>
      <c r="C215" s="1"/>
      <c r="D215" s="1">
        <v>46</v>
      </c>
      <c r="E215" s="2" t="inlineStr">
        <is>
          <t xml:space="preserve">VA Form 10101, Contractor Production Report, or a Contractor generated form containing the same type of information shall be signed, dated and submitted by the Contractor superintendent.</t>
        </is>
      </c>
      <c r="F215" s="1" t="inlineStr">
        <is>
          <t xml:space="preserve">shall</t>
        </is>
      </c>
      <c r="G215" s="1" t="inlineStr">
        <is>
          <t xml:space="preserve">Yes</t>
        </is>
      </c>
      <c r="H215" s="1" t="inlineStr">
        <is>
          <t xml:space="preserve">High</t>
        </is>
      </c>
      <c r="I215" s="2"/>
      <c r="J215" s="1" t="inlineStr">
        <is>
          <t xml:space="preserve">Unassigned</t>
        </is>
      </c>
      <c r="K215" s="1"/>
      <c r="L215" s="1"/>
      <c r="M215" s="2"/>
    </row>
    <row r="216">
      <c r="A216" s="1" t="inlineStr">
        <is>
          <t xml:space="preserve">R-215</t>
        </is>
      </c>
      <c r="B216" s="1" t="inlineStr">
        <is>
          <t xml:space="preserve">A.3.4</t>
        </is>
      </c>
      <c r="C216" s="1"/>
      <c r="D216" s="1">
        <v>47</v>
      </c>
      <c r="E216" s="2" t="inlineStr">
        <is>
          <t xml:space="preserve">(b) Each report shall include and specifically identify at least one safety topic germane to the jobsite that day.</t>
        </is>
      </c>
      <c r="F216" s="1" t="inlineStr">
        <is>
          <t xml:space="preserve">shall</t>
        </is>
      </c>
      <c r="G216" s="1" t="inlineStr">
        <is>
          <t xml:space="preserve">Yes</t>
        </is>
      </c>
      <c r="H216" s="1" t="inlineStr">
        <is>
          <t xml:space="preserve">High</t>
        </is>
      </c>
      <c r="I216" s="2"/>
      <c r="J216" s="1" t="inlineStr">
        <is>
          <t xml:space="preserve">Unassigned</t>
        </is>
      </c>
      <c r="K216" s="1"/>
      <c r="L216" s="1"/>
      <c r="M216" s="2"/>
    </row>
    <row r="217">
      <c r="A217" s="1" t="inlineStr">
        <is>
          <t xml:space="preserve">R-216</t>
        </is>
      </c>
      <c r="B217" s="1" t="inlineStr">
        <is>
          <t xml:space="preserve">A.1</t>
        </is>
      </c>
      <c r="C217" s="1"/>
      <c r="D217" s="1">
        <v>47</v>
      </c>
      <c r="E217" s="2" t="inlineStr">
        <is>
          <t xml:space="preserve">Contractors, contractor personnel, subcontractors, and subcontractor personnel shall be subject to the same Federal laws, regulations, standards, and VA Directives and Handbooks as VA and VA personnel regarding information and information system security.</t>
        </is>
      </c>
      <c r="F217" s="1" t="inlineStr">
        <is>
          <t xml:space="preserve">shall</t>
        </is>
      </c>
      <c r="G217" s="1" t="inlineStr">
        <is>
          <t xml:space="preserve">Yes</t>
        </is>
      </c>
      <c r="H217" s="1" t="inlineStr">
        <is>
          <t xml:space="preserve">High</t>
        </is>
      </c>
      <c r="I217" s="2"/>
      <c r="J217" s="1" t="inlineStr">
        <is>
          <t xml:space="preserve">Unassigned</t>
        </is>
      </c>
      <c r="K217" s="1"/>
      <c r="L217" s="1"/>
      <c r="M217" s="2"/>
    </row>
    <row r="218">
      <c r="A218" s="1" t="inlineStr">
        <is>
          <t xml:space="preserve">R-217</t>
        </is>
      </c>
      <c r="B218" s="1" t="inlineStr">
        <is>
          <t xml:space="preserve">A.2</t>
        </is>
      </c>
      <c r="C218" s="1"/>
      <c r="D218" s="1">
        <v>47</v>
      </c>
      <c r="E218" s="2" t="inlineStr">
        <is>
          <t xml:space="preserve">a. A contractor/subcontractor shall request logical (technical) or physical access to VA information and VA information systems for their employees, subcontractors, and affiliates only to the extent necessary to perform the services specified in the contract, agreement, or task order.</t>
        </is>
      </c>
      <c r="F218" s="1" t="inlineStr">
        <is>
          <t xml:space="preserve">shall</t>
        </is>
      </c>
      <c r="G218" s="1" t="inlineStr">
        <is>
          <t xml:space="preserve">Yes</t>
        </is>
      </c>
      <c r="H218" s="1" t="inlineStr">
        <is>
          <t xml:space="preserve">High</t>
        </is>
      </c>
      <c r="I218" s="2"/>
      <c r="J218" s="1" t="inlineStr">
        <is>
          <t xml:space="preserve">Unassigned</t>
        </is>
      </c>
      <c r="K218" s="1"/>
      <c r="L218" s="1"/>
      <c r="M218" s="2"/>
    </row>
    <row r="219">
      <c r="A219" s="1" t="inlineStr">
        <is>
          <t xml:space="preserve">R-218</t>
        </is>
      </c>
      <c r="B219" s="1" t="inlineStr">
        <is>
          <t xml:space="preserve">A.2</t>
        </is>
      </c>
      <c r="C219" s="1"/>
      <c r="D219" s="1">
        <v>47</v>
      </c>
      <c r="E219" s="2" t="inlineStr">
        <is>
          <t xml:space="preserve">The level and process of background security investigations for contractors must be in accordance with VA Directive and Handbook 0710, Personnel Suitability and Security Program.</t>
        </is>
      </c>
      <c r="F219" s="1" t="inlineStr">
        <is>
          <t xml:space="preserve">must</t>
        </is>
      </c>
      <c r="G219" s="1" t="inlineStr">
        <is>
          <t xml:space="preserve">Yes</t>
        </is>
      </c>
      <c r="H219" s="1" t="inlineStr">
        <is>
          <t xml:space="preserve">High</t>
        </is>
      </c>
      <c r="I219" s="2"/>
      <c r="J219" s="1" t="inlineStr">
        <is>
          <t xml:space="preserve">Unassigned</t>
        </is>
      </c>
      <c r="K219" s="1"/>
      <c r="L219" s="1"/>
      <c r="M219" s="2" t="inlineStr">
        <is>
          <t xml:space="preserve">xref:unresolved</t>
        </is>
      </c>
    </row>
    <row r="220">
      <c r="A220" s="1" t="inlineStr">
        <is>
          <t xml:space="preserve">R-219</t>
        </is>
      </c>
      <c r="B220" s="1" t="inlineStr">
        <is>
          <t xml:space="preserve">A.2</t>
        </is>
      </c>
      <c r="C220" s="1"/>
      <c r="D220" s="1">
        <v>47</v>
      </c>
      <c r="E220" s="2" t="inlineStr">
        <is>
          <t xml:space="preserve">The Office for Operations, Security, and Preparedness is responsible for these policies and procedures.</t>
        </is>
      </c>
      <c r="F220" s="1" t="inlineStr">
        <is>
          <t xml:space="preserve">responsible</t>
        </is>
      </c>
      <c r="G220" s="1" t="inlineStr">
        <is>
          <t xml:space="preserve">Yes</t>
        </is>
      </c>
      <c r="H220" s="1" t="inlineStr">
        <is>
          <t xml:space="preserve">High</t>
        </is>
      </c>
      <c r="I220" s="2"/>
      <c r="J220" s="1" t="inlineStr">
        <is>
          <t xml:space="preserve">Government Dependency</t>
        </is>
      </c>
      <c r="K220" s="1" t="inlineStr">
        <is>
          <t xml:space="preserve">Government</t>
        </is>
      </c>
      <c r="L220" s="1"/>
      <c r="M220" s="2" t="inlineStr">
        <is>
          <t xml:space="preserve">government-obligation</t>
        </is>
      </c>
    </row>
    <row r="221">
      <c r="A221" s="1" t="inlineStr">
        <is>
          <t xml:space="preserve">R-220</t>
        </is>
      </c>
      <c r="B221" s="1" t="inlineStr">
        <is>
          <t xml:space="preserve">A.2</t>
        </is>
      </c>
      <c r="C221" s="1"/>
      <c r="D221" s="1">
        <v>47</v>
      </c>
      <c r="E221" s="2" t="inlineStr">
        <is>
          <t xml:space="preserve">c. Contract personnel who require access to national security programs must have a valid security clearance.</t>
        </is>
      </c>
      <c r="F221" s="1" t="inlineStr">
        <is>
          <t xml:space="preserve">must</t>
        </is>
      </c>
      <c r="G221" s="1" t="inlineStr">
        <is>
          <t xml:space="preserve">Yes</t>
        </is>
      </c>
      <c r="H221" s="1" t="inlineStr">
        <is>
          <t xml:space="preserve">High</t>
        </is>
      </c>
      <c r="I221" s="2"/>
      <c r="J221" s="1" t="inlineStr">
        <is>
          <t xml:space="preserve">Unassigned</t>
        </is>
      </c>
      <c r="K221" s="1"/>
      <c r="L221" s="1"/>
      <c r="M221" s="2"/>
    </row>
    <row r="222">
      <c r="A222" s="1" t="inlineStr">
        <is>
          <t xml:space="preserve">R-221</t>
        </is>
      </c>
      <c r="B222" s="1" t="inlineStr">
        <is>
          <t xml:space="preserve">A.2</t>
        </is>
      </c>
      <c r="C222" s="1"/>
      <c r="D222" s="1">
        <v>47</v>
      </c>
      <c r="E222" s="2" t="inlineStr">
        <is>
          <t xml:space="preserve">Verification of a Security Clearance must be processed through the Special Security Officer located in the Planning and National Security Service within the Office of Operations, Security, and Preparedness.</t>
        </is>
      </c>
      <c r="F222" s="1" t="inlineStr">
        <is>
          <t xml:space="preserve">must</t>
        </is>
      </c>
      <c r="G222" s="1" t="inlineStr">
        <is>
          <t xml:space="preserve">Yes</t>
        </is>
      </c>
      <c r="H222" s="1" t="inlineStr">
        <is>
          <t xml:space="preserve">High</t>
        </is>
      </c>
      <c r="I222" s="2"/>
      <c r="J222" s="1" t="inlineStr">
        <is>
          <t xml:space="preserve">Government Dependency</t>
        </is>
      </c>
      <c r="K222" s="1" t="inlineStr">
        <is>
          <t xml:space="preserve">Government</t>
        </is>
      </c>
      <c r="L222" s="1"/>
      <c r="M222" s="2" t="inlineStr">
        <is>
          <t xml:space="preserve">government-obligation</t>
        </is>
      </c>
    </row>
    <row r="223">
      <c r="A223" s="1" t="inlineStr">
        <is>
          <t xml:space="preserve">R-222</t>
        </is>
      </c>
      <c r="B223" s="1" t="inlineStr">
        <is>
          <t xml:space="preserve">A.2</t>
        </is>
      </c>
      <c r="C223" s="1"/>
      <c r="D223" s="1">
        <v>47</v>
      </c>
      <c r="E223" s="2" t="inlineStr">
        <is>
          <t xml:space="preserve">d. Custom software development and outsourced operations must be located in the U.S. to the maximum extent practical.</t>
        </is>
      </c>
      <c r="F223" s="1" t="inlineStr">
        <is>
          <t xml:space="preserve">must</t>
        </is>
      </c>
      <c r="G223" s="1" t="inlineStr">
        <is>
          <t xml:space="preserve">Yes</t>
        </is>
      </c>
      <c r="H223" s="1" t="inlineStr">
        <is>
          <t xml:space="preserve">High</t>
        </is>
      </c>
      <c r="I223" s="2"/>
      <c r="J223" s="1" t="inlineStr">
        <is>
          <t xml:space="preserve">Unassigned</t>
        </is>
      </c>
      <c r="K223" s="1"/>
      <c r="L223" s="1"/>
      <c r="M223" s="2" t="inlineStr">
        <is>
          <t xml:space="preserve">qa-candidate:vague</t>
        </is>
      </c>
    </row>
    <row r="224">
      <c r="A224" s="1" t="inlineStr">
        <is>
          <t xml:space="preserve">R-223</t>
        </is>
      </c>
      <c r="B224" s="1" t="inlineStr">
        <is>
          <t xml:space="preserve">A.2</t>
        </is>
      </c>
      <c r="C224" s="1"/>
      <c r="D224" s="1">
        <v>47</v>
      </c>
      <c r="E224" s="2" t="inlineStr">
        <is>
          <t xml:space="preserve">If such services are proposed to be performed abroad and are not disallowed by other VA policy or mandates, the contractor/subcontractor must state where all non-U.S. services are provided and detail a security plan, deemed to be acceptable by VA, specifically to address mitigation of the resulting problems of communication, control, data protection, and so forth.</t>
        </is>
      </c>
      <c r="F224" s="1" t="inlineStr">
        <is>
          <t xml:space="preserve">must</t>
        </is>
      </c>
      <c r="G224" s="1" t="inlineStr">
        <is>
          <t xml:space="preserve">Yes</t>
        </is>
      </c>
      <c r="H224" s="1" t="inlineStr">
        <is>
          <t xml:space="preserve">High</t>
        </is>
      </c>
      <c r="I224" s="2"/>
      <c r="J224" s="1" t="inlineStr">
        <is>
          <t xml:space="preserve">Unassigned</t>
        </is>
      </c>
      <c r="K224" s="1"/>
      <c r="L224" s="1"/>
      <c r="M224" s="2"/>
    </row>
    <row r="225">
      <c r="A225" s="1" t="inlineStr">
        <is>
          <t xml:space="preserve">R-224</t>
        </is>
      </c>
      <c r="B225" s="1" t="inlineStr">
        <is>
          <t xml:space="preserve">A.2</t>
        </is>
      </c>
      <c r="C225" s="1"/>
      <c r="D225" s="1">
        <v>47</v>
      </c>
      <c r="E225" s="2" t="inlineStr">
        <is>
          <t xml:space="preserve">e. The contractor or subcontractor must notify the Contracting Officer immediately when an employee working on a VA system or with access to VA information is reassigned or leaves the contractor or subcontractor's employ.</t>
        </is>
      </c>
      <c r="F225" s="1" t="inlineStr">
        <is>
          <t xml:space="preserve">must</t>
        </is>
      </c>
      <c r="G225" s="1" t="inlineStr">
        <is>
          <t xml:space="preserve">Yes</t>
        </is>
      </c>
      <c r="H225" s="1" t="inlineStr">
        <is>
          <t xml:space="preserve">High</t>
        </is>
      </c>
      <c r="I225" s="2"/>
      <c r="J225" s="1" t="inlineStr">
        <is>
          <t xml:space="preserve">Unassigned</t>
        </is>
      </c>
      <c r="K225" s="1"/>
      <c r="L225" s="1"/>
      <c r="M225" s="2"/>
    </row>
    <row r="226">
      <c r="A226" s="1" t="inlineStr">
        <is>
          <t xml:space="preserve">R-225</t>
        </is>
      </c>
      <c r="B226" s="1" t="inlineStr">
        <is>
          <t xml:space="preserve">A.2</t>
        </is>
      </c>
      <c r="C226" s="1"/>
      <c r="D226" s="1">
        <v>47</v>
      </c>
      <c r="E226" s="2" t="inlineStr">
        <is>
          <t xml:space="preserve">The Contracting Officer must also be notified immediately by the contractor or subcontractor prior to an unfriendly termination.</t>
        </is>
      </c>
      <c r="F226" s="1" t="inlineStr">
        <is>
          <t xml:space="preserve">must</t>
        </is>
      </c>
      <c r="G226" s="1" t="inlineStr">
        <is>
          <t xml:space="preserve">Yes</t>
        </is>
      </c>
      <c r="H226" s="1" t="inlineStr">
        <is>
          <t xml:space="preserve">High</t>
        </is>
      </c>
      <c r="I226" s="2"/>
      <c r="J226" s="1" t="inlineStr">
        <is>
          <t xml:space="preserve">Unassigned</t>
        </is>
      </c>
      <c r="K226" s="1"/>
      <c r="L226" s="1"/>
      <c r="M226" s="2"/>
    </row>
    <row r="227">
      <c r="A227" s="1" t="inlineStr">
        <is>
          <t xml:space="preserve">R-226</t>
        </is>
      </c>
      <c r="B227" s="1" t="inlineStr">
        <is>
          <t xml:space="preserve">A.3</t>
        </is>
      </c>
      <c r="C227" s="1"/>
      <c r="D227" s="1">
        <v>48</v>
      </c>
      <c r="E227" s="2" t="inlineStr">
        <is>
          <t xml:space="preserve">a. Information made available to the contractor or subcontractor by VA for the performance or administration of this contract or information developed by the contractor/subcontractor in performance or administration of the contract shall be used only for those purposes and shall not be used in any other way without the prior written agreement of the VA.</t>
        </is>
      </c>
      <c r="F227" s="1" t="inlineStr">
        <is>
          <t xml:space="preserve">shall</t>
        </is>
      </c>
      <c r="G227" s="1" t="inlineStr">
        <is>
          <t xml:space="preserve">Yes</t>
        </is>
      </c>
      <c r="H227" s="1" t="inlineStr">
        <is>
          <t xml:space="preserve">High</t>
        </is>
      </c>
      <c r="I227" s="2"/>
      <c r="J227" s="1" t="inlineStr">
        <is>
          <t xml:space="preserve">Unassigned</t>
        </is>
      </c>
      <c r="K227" s="1"/>
      <c r="L227" s="1"/>
      <c r="M227" s="2"/>
    </row>
    <row r="228">
      <c r="A228" s="1" t="inlineStr">
        <is>
          <t xml:space="preserve">R-227</t>
        </is>
      </c>
      <c r="B228" s="1" t="inlineStr">
        <is>
          <t xml:space="preserve">A.3</t>
        </is>
      </c>
      <c r="C228" s="1"/>
      <c r="D228" s="1">
        <v>48</v>
      </c>
      <c r="E228" s="2" t="inlineStr">
        <is>
          <t xml:space="preserve">b. VA information should not be co-mingled, if possible, with any other data on the contractors/subcontractor's information systems or media storage systems in order to ensure VA requirements related to data protection and media sanitization can be met.</t>
        </is>
      </c>
      <c r="F228" s="1" t="inlineStr">
        <is>
          <t xml:space="preserve">should</t>
        </is>
      </c>
      <c r="G228" s="1" t="inlineStr">
        <is>
          <t xml:space="preserve">No</t>
        </is>
      </c>
      <c r="H228" s="1" t="inlineStr">
        <is>
          <t xml:space="preserve">High</t>
        </is>
      </c>
      <c r="I228" s="2"/>
      <c r="J228" s="1" t="inlineStr">
        <is>
          <t xml:space="preserve">Unassigned</t>
        </is>
      </c>
      <c r="K228" s="1"/>
      <c r="L228" s="1"/>
      <c r="M228" s="2" t="inlineStr">
        <is>
          <t xml:space="preserve">advisory</t>
        </is>
      </c>
    </row>
    <row r="229">
      <c r="A229" s="1" t="inlineStr">
        <is>
          <t xml:space="preserve">R-228</t>
        </is>
      </c>
      <c r="B229" s="1" t="inlineStr">
        <is>
          <t xml:space="preserve">A.3</t>
        </is>
      </c>
      <c r="C229" s="1"/>
      <c r="D229" s="1">
        <v>48</v>
      </c>
      <c r="E229" s="2" t="inlineStr">
        <is>
          <t xml:space="preserve">If co-mingling must be allowed to meet the requirements of the business need, the contractor must ensure that VA's information is returned to the VA or destroyed in accordance with VA's sanitization requirements.</t>
        </is>
      </c>
      <c r="F229" s="1" t="inlineStr">
        <is>
          <t xml:space="preserve">must</t>
        </is>
      </c>
      <c r="G229" s="1" t="inlineStr">
        <is>
          <t xml:space="preserve">Yes</t>
        </is>
      </c>
      <c r="H229" s="1" t="inlineStr">
        <is>
          <t xml:space="preserve">High</t>
        </is>
      </c>
      <c r="I229" s="2"/>
      <c r="J229" s="1" t="inlineStr">
        <is>
          <t xml:space="preserve">Unassigned</t>
        </is>
      </c>
      <c r="K229" s="1"/>
      <c r="L229" s="1"/>
      <c r="M229" s="2" t="inlineStr">
        <is>
          <t xml:space="preserve">xref:unresolved</t>
        </is>
      </c>
    </row>
    <row r="230">
      <c r="A230" s="1" t="inlineStr">
        <is>
          <t xml:space="preserve">R-229</t>
        </is>
      </c>
      <c r="B230" s="1" t="inlineStr">
        <is>
          <t xml:space="preserve">A.3</t>
        </is>
      </c>
      <c r="C230" s="1"/>
      <c r="D230" s="1">
        <v>48</v>
      </c>
      <c r="E230" s="2" t="inlineStr">
        <is>
          <t xml:space="preserve">c. Prior to termination or completion of this contract, contractor/ subcontractor must not destroy information received from VA, or gathered/ created by the contractor in the course of performing this contract without prior written approval by the VA.</t>
        </is>
      </c>
      <c r="F230" s="1" t="inlineStr">
        <is>
          <t xml:space="preserve">must</t>
        </is>
      </c>
      <c r="G230" s="1" t="inlineStr">
        <is>
          <t xml:space="preserve">Yes</t>
        </is>
      </c>
      <c r="H230" s="1" t="inlineStr">
        <is>
          <t xml:space="preserve">High</t>
        </is>
      </c>
      <c r="I230" s="2"/>
      <c r="J230" s="1" t="inlineStr">
        <is>
          <t xml:space="preserve">Unassigned</t>
        </is>
      </c>
      <c r="K230" s="1"/>
      <c r="L230" s="1"/>
      <c r="M230" s="2"/>
    </row>
    <row r="231">
      <c r="A231" s="1" t="inlineStr">
        <is>
          <t xml:space="preserve">R-230</t>
        </is>
      </c>
      <c r="B231" s="1" t="inlineStr">
        <is>
          <t xml:space="preserve">A.3</t>
        </is>
      </c>
      <c r="C231" s="1"/>
      <c r="D231" s="1">
        <v>48</v>
      </c>
      <c r="E231" s="2" t="inlineStr">
        <is>
          <t xml:space="preserve">Any data destruction done on behalf of VA by a contractor/subcontractor must be done in accordance with National Archives and Records Administration (NARA) requirements as outlined in VA Directive 6300, Records and Information Management and its Handbook 6300.1 Records Management Procedures, applicable VA Records Control Schedules, and VA Handbook 6500.1, Electronic Media Sanitization.</t>
        </is>
      </c>
      <c r="F231" s="1" t="inlineStr">
        <is>
          <t xml:space="preserve">must</t>
        </is>
      </c>
      <c r="G231" s="1" t="inlineStr">
        <is>
          <t xml:space="preserve">Yes</t>
        </is>
      </c>
      <c r="H231" s="1" t="inlineStr">
        <is>
          <t xml:space="preserve">High</t>
        </is>
      </c>
      <c r="I231" s="2"/>
      <c r="J231" s="1" t="inlineStr">
        <is>
          <t xml:space="preserve">Unassigned</t>
        </is>
      </c>
      <c r="K231" s="1"/>
      <c r="L231" s="1"/>
      <c r="M231" s="2" t="inlineStr">
        <is>
          <t xml:space="preserve">xref:unresolved</t>
        </is>
      </c>
    </row>
    <row r="232">
      <c r="A232" s="1" t="inlineStr">
        <is>
          <t xml:space="preserve">R-231</t>
        </is>
      </c>
      <c r="B232" s="1" t="inlineStr">
        <is>
          <t xml:space="preserve">A.3</t>
        </is>
      </c>
      <c r="C232" s="1"/>
      <c r="D232" s="1">
        <v>48</v>
      </c>
      <c r="E232" s="2" t="inlineStr">
        <is>
          <t xml:space="preserve">Self-certification by the contractor that the data destruction requirements above have been met must be sent to the VA Contracting Officer within 30 days of termination of the contract.</t>
        </is>
      </c>
      <c r="F232" s="1" t="inlineStr">
        <is>
          <t xml:space="preserve">must</t>
        </is>
      </c>
      <c r="G232" s="1" t="inlineStr">
        <is>
          <t xml:space="preserve">Yes</t>
        </is>
      </c>
      <c r="H232" s="1" t="inlineStr">
        <is>
          <t xml:space="preserve">High</t>
        </is>
      </c>
      <c r="I232" s="2"/>
      <c r="J232" s="1" t="inlineStr">
        <is>
          <t xml:space="preserve">Unassigned</t>
        </is>
      </c>
      <c r="K232" s="1"/>
      <c r="L232" s="1"/>
      <c r="M232" s="2"/>
    </row>
    <row r="233">
      <c r="A233" s="1" t="inlineStr">
        <is>
          <t xml:space="preserve">R-232</t>
        </is>
      </c>
      <c r="B233" s="1" t="inlineStr">
        <is>
          <t xml:space="preserve">A.3</t>
        </is>
      </c>
      <c r="C233" s="1"/>
      <c r="D233" s="1">
        <v>48</v>
      </c>
      <c r="E233" s="2" t="inlineStr">
        <is>
          <t xml:space="preserve">d. The contractor/subcontractor must receive, gather, store, back up, maintain, use, disclose and dispose of VA information only in compliance with the terms of the contract and applicable Federal and VA information confidentiality and security laws, regulations and policies.</t>
        </is>
      </c>
      <c r="F233" s="1" t="inlineStr">
        <is>
          <t xml:space="preserve">must</t>
        </is>
      </c>
      <c r="G233" s="1" t="inlineStr">
        <is>
          <t xml:space="preserve">Yes</t>
        </is>
      </c>
      <c r="H233" s="1" t="inlineStr">
        <is>
          <t xml:space="preserve">High</t>
        </is>
      </c>
      <c r="I233" s="2"/>
      <c r="J233" s="1" t="inlineStr">
        <is>
          <t xml:space="preserve">Unassigned</t>
        </is>
      </c>
      <c r="K233" s="1"/>
      <c r="L233" s="1"/>
      <c r="M233" s="2"/>
    </row>
    <row r="234">
      <c r="A234" s="1" t="inlineStr">
        <is>
          <t xml:space="preserve">R-233</t>
        </is>
      </c>
      <c r="B234" s="1" t="inlineStr">
        <is>
          <t xml:space="preserve">A.3</t>
        </is>
      </c>
      <c r="C234" s="1"/>
      <c r="D234" s="1">
        <v>48</v>
      </c>
      <c r="E234" s="2" t="inlineStr">
        <is>
          <t xml:space="preserve">If Federal or VA information confidentiality and security laws, regulations and policies become applicable to the VA information or information systems after execution of the contract, or if NIST issues or updates applicable FIPS or Special Publications (SP) after execution of this contract, the parties agree to negotiate in good faith to implement the information confidentiality and security laws, regulations and policies in this contract.</t>
        </is>
      </c>
      <c r="F234" s="1" t="inlineStr">
        <is>
          <t xml:space="preserve">other</t>
        </is>
      </c>
      <c r="G234" s="1" t="inlineStr">
        <is>
          <t xml:space="preserve">Yes</t>
        </is>
      </c>
      <c r="H234" s="1" t="inlineStr">
        <is>
          <t xml:space="preserve">High</t>
        </is>
      </c>
      <c r="I234" s="2"/>
      <c r="J234" s="1" t="inlineStr">
        <is>
          <t xml:space="preserve">Unassigned</t>
        </is>
      </c>
      <c r="K234" s="1"/>
      <c r="L234" s="1"/>
      <c r="M234" s="2" t="inlineStr">
        <is>
          <t xml:space="preserve">qa-candidate:weak-verifiability</t>
        </is>
      </c>
    </row>
    <row r="235">
      <c r="A235" s="1" t="inlineStr">
        <is>
          <t xml:space="preserve">R-234</t>
        </is>
      </c>
      <c r="B235" s="1" t="inlineStr">
        <is>
          <t xml:space="preserve">A.3</t>
        </is>
      </c>
      <c r="C235" s="1"/>
      <c r="D235" s="1">
        <v>48</v>
      </c>
      <c r="E235" s="2" t="inlineStr">
        <is>
          <t xml:space="preserve">e. The contractor/subcontractor shall not make copies of VA information except as authorized and necessary to perform the terms of the agreement or to preserve electronic information stored on contractor/subcontractor electronic storage media for restoration in case any electronic equipment or data used by the contractor/subcontractor needs to be restored to an operating state.</t>
        </is>
      </c>
      <c r="F235" s="1" t="inlineStr">
        <is>
          <t xml:space="preserve">shall</t>
        </is>
      </c>
      <c r="G235" s="1" t="inlineStr">
        <is>
          <t xml:space="preserve">Yes</t>
        </is>
      </c>
      <c r="H235" s="1" t="inlineStr">
        <is>
          <t xml:space="preserve">High</t>
        </is>
      </c>
      <c r="I235" s="2"/>
      <c r="J235" s="1" t="inlineStr">
        <is>
          <t xml:space="preserve">Unassigned</t>
        </is>
      </c>
      <c r="K235" s="1"/>
      <c r="L235" s="1"/>
      <c r="M235" s="2"/>
    </row>
    <row r="236">
      <c r="A236" s="1" t="inlineStr">
        <is>
          <t xml:space="preserve">R-235</t>
        </is>
      </c>
      <c r="B236" s="1" t="inlineStr">
        <is>
          <t xml:space="preserve">A.3</t>
        </is>
      </c>
      <c r="C236" s="1"/>
      <c r="D236" s="1">
        <v>48</v>
      </c>
      <c r="E236" s="2" t="inlineStr">
        <is>
          <t xml:space="preserve">If copies are made for restoration purposes, after the restoration is complete, the copies must be appropriately destroyed.</t>
        </is>
      </c>
      <c r="F236" s="1" t="inlineStr">
        <is>
          <t xml:space="preserve">must</t>
        </is>
      </c>
      <c r="G236" s="1" t="inlineStr">
        <is>
          <t xml:space="preserve">Yes</t>
        </is>
      </c>
      <c r="H236" s="1" t="inlineStr">
        <is>
          <t xml:space="preserve">High</t>
        </is>
      </c>
      <c r="I236" s="2"/>
      <c r="J236" s="1" t="inlineStr">
        <is>
          <t xml:space="preserve">Unassigned</t>
        </is>
      </c>
      <c r="K236" s="1"/>
      <c r="L236" s="1"/>
      <c r="M236" s="2" t="inlineStr">
        <is>
          <t xml:space="preserve">qa-candidate:vague</t>
        </is>
      </c>
    </row>
    <row r="237">
      <c r="A237" s="1" t="inlineStr">
        <is>
          <t xml:space="preserve">R-236</t>
        </is>
      </c>
      <c r="B237" s="1" t="inlineStr">
        <is>
          <t xml:space="preserve">A.3</t>
        </is>
      </c>
      <c r="C237" s="1"/>
      <c r="D237" s="1">
        <v>48</v>
      </c>
      <c r="E237" s="2" t="inlineStr">
        <is>
          <t xml:space="preserve">f. If VA determines that the contractor has violated any of the information confidentiality, privacy, and security provisions of the contract, it shall be sufficient grounds for VA to withhold payment to the contractor or third party or terminate the contract for default or terminate for cause under Federal Acquisition Regulation (FAR) part 12.</t>
        </is>
      </c>
      <c r="F237" s="1" t="inlineStr">
        <is>
          <t xml:space="preserve">shall</t>
        </is>
      </c>
      <c r="G237" s="1" t="inlineStr">
        <is>
          <t xml:space="preserve">Yes</t>
        </is>
      </c>
      <c r="H237" s="1" t="inlineStr">
        <is>
          <t xml:space="preserve">High</t>
        </is>
      </c>
      <c r="I237" s="2"/>
      <c r="J237" s="1" t="inlineStr">
        <is>
          <t xml:space="preserve">Government Dependency</t>
        </is>
      </c>
      <c r="K237" s="1" t="inlineStr">
        <is>
          <t xml:space="preserve">Government</t>
        </is>
      </c>
      <c r="L237" s="1"/>
      <c r="M237" s="2" t="inlineStr">
        <is>
          <t xml:space="preserve">government-obligation</t>
        </is>
      </c>
    </row>
    <row r="238">
      <c r="A238" s="1" t="inlineStr">
        <is>
          <t xml:space="preserve">R-237</t>
        </is>
      </c>
      <c r="B238" s="1" t="inlineStr">
        <is>
          <t xml:space="preserve">A.3</t>
        </is>
      </c>
      <c r="C238" s="1"/>
      <c r="D238" s="1">
        <v>49</v>
      </c>
      <c r="E238" s="2" t="inlineStr">
        <is>
          <t xml:space="preserve">g. If a VHA contract is terminated for cause, the associated BAA must also be terminated and appropriate actions taken in accordance with VHA Handbook 1600.01, Business Associate Agreements.</t>
        </is>
      </c>
      <c r="F238" s="1" t="inlineStr">
        <is>
          <t xml:space="preserve">must</t>
        </is>
      </c>
      <c r="G238" s="1" t="inlineStr">
        <is>
          <t xml:space="preserve">Yes</t>
        </is>
      </c>
      <c r="H238" s="1" t="inlineStr">
        <is>
          <t xml:space="preserve">High</t>
        </is>
      </c>
      <c r="I238" s="2"/>
      <c r="J238" s="1" t="inlineStr">
        <is>
          <t xml:space="preserve">Government Dependency</t>
        </is>
      </c>
      <c r="K238" s="1" t="inlineStr">
        <is>
          <t xml:space="preserve">Government</t>
        </is>
      </c>
      <c r="L238" s="1"/>
      <c r="M238" s="2" t="inlineStr">
        <is>
          <t xml:space="preserve">government-obligation; xref:unresolved</t>
        </is>
      </c>
    </row>
    <row r="239">
      <c r="A239" s="1" t="inlineStr">
        <is>
          <t xml:space="preserve">R-238</t>
        </is>
      </c>
      <c r="B239" s="1" t="inlineStr">
        <is>
          <t xml:space="preserve">A.3</t>
        </is>
      </c>
      <c r="C239" s="1"/>
      <c r="D239" s="1">
        <v>49</v>
      </c>
      <c r="E239" s="2" t="inlineStr">
        <is>
          <t xml:space="preserve">h. The contractor/subcontractor must store, transport, or transmit VA sensitive information in an encrypted form, using VA-approved encryption tools that are, at a minimum, FIPS 140-2 validated.</t>
        </is>
      </c>
      <c r="F239" s="1" t="inlineStr">
        <is>
          <t xml:space="preserve">must</t>
        </is>
      </c>
      <c r="G239" s="1" t="inlineStr">
        <is>
          <t xml:space="preserve">Yes</t>
        </is>
      </c>
      <c r="H239" s="1" t="inlineStr">
        <is>
          <t xml:space="preserve">High</t>
        </is>
      </c>
      <c r="I239" s="2"/>
      <c r="J239" s="1" t="inlineStr">
        <is>
          <t xml:space="preserve">Unassigned</t>
        </is>
      </c>
      <c r="K239" s="1"/>
      <c r="L239" s="1"/>
      <c r="M239" s="2"/>
    </row>
    <row r="240">
      <c r="A240" s="1" t="inlineStr">
        <is>
          <t xml:space="preserve">R-239</t>
        </is>
      </c>
      <c r="B240" s="1" t="inlineStr">
        <is>
          <t xml:space="preserve">A.3</t>
        </is>
      </c>
      <c r="C240" s="1"/>
      <c r="D240" s="1">
        <v>49</v>
      </c>
      <c r="E240" s="2" t="inlineStr">
        <is>
          <t xml:space="preserve">i. The contractor/subcontractor's firewall and Web services security controls, if applicable, shall meet or exceed VA's minimum requirements.</t>
        </is>
      </c>
      <c r="F240" s="1" t="inlineStr">
        <is>
          <t xml:space="preserve">shall</t>
        </is>
      </c>
      <c r="G240" s="1" t="inlineStr">
        <is>
          <t xml:space="preserve">Yes</t>
        </is>
      </c>
      <c r="H240" s="1" t="inlineStr">
        <is>
          <t xml:space="preserve">High</t>
        </is>
      </c>
      <c r="I240" s="2"/>
      <c r="J240" s="1" t="inlineStr">
        <is>
          <t xml:space="preserve">Unassigned</t>
        </is>
      </c>
      <c r="K240" s="1"/>
      <c r="L240" s="1"/>
      <c r="M240" s="2"/>
    </row>
    <row r="241">
      <c r="A241" s="1" t="inlineStr">
        <is>
          <t xml:space="preserve">R-240</t>
        </is>
      </c>
      <c r="B241" s="1" t="inlineStr">
        <is>
          <t xml:space="preserve">A.3</t>
        </is>
      </c>
      <c r="C241" s="1"/>
      <c r="D241" s="1">
        <v>49</v>
      </c>
      <c r="E241" s="2" t="inlineStr">
        <is>
          <t xml:space="preserve">The contractor/subcontractor must refer all requests for, demands for production of, or inquiries about, VA information and information systems to the VA contracting officer for response.</t>
        </is>
      </c>
      <c r="F241" s="1" t="inlineStr">
        <is>
          <t xml:space="preserve">must</t>
        </is>
      </c>
      <c r="G241" s="1" t="inlineStr">
        <is>
          <t xml:space="preserve">Yes</t>
        </is>
      </c>
      <c r="H241" s="1" t="inlineStr">
        <is>
          <t xml:space="preserve">High</t>
        </is>
      </c>
      <c r="I241" s="2"/>
      <c r="J241" s="1" t="inlineStr">
        <is>
          <t xml:space="preserve">Unassigned</t>
        </is>
      </c>
      <c r="K241" s="1"/>
      <c r="L241" s="1"/>
      <c r="M241" s="2"/>
    </row>
    <row r="242">
      <c r="A242" s="1" t="inlineStr">
        <is>
          <t xml:space="preserve">R-241</t>
        </is>
      </c>
      <c r="B242" s="1" t="inlineStr">
        <is>
          <t xml:space="preserve">A.3</t>
        </is>
      </c>
      <c r="C242" s="1"/>
      <c r="D242" s="1">
        <v>49</v>
      </c>
      <c r="E242" s="2" t="inlineStr">
        <is>
          <t xml:space="preserve">k. Notwithstanding the provision above, the contractor/subcontractor shall not release VA records protected by Title 38 U.S.C. 5705, confidentiality of medical quality assurance records and/or Title 38 U.S.C. 7332, confidentiality of certain health records pertaining to drug addiction, sickle cell anemia, alcoholism or alcohol abuse, or infection with human immunodeficiency virus.</t>
        </is>
      </c>
      <c r="F242" s="1" t="inlineStr">
        <is>
          <t xml:space="preserve">shall</t>
        </is>
      </c>
      <c r="G242" s="1" t="inlineStr">
        <is>
          <t xml:space="preserve">Yes</t>
        </is>
      </c>
      <c r="H242" s="1" t="inlineStr">
        <is>
          <t xml:space="preserve">High</t>
        </is>
      </c>
      <c r="I242" s="2"/>
      <c r="J242" s="1" t="inlineStr">
        <is>
          <t xml:space="preserve">Unassigned</t>
        </is>
      </c>
      <c r="K242" s="1"/>
      <c r="L242" s="1"/>
      <c r="M242" s="2"/>
    </row>
    <row r="243">
      <c r="A243" s="1" t="inlineStr">
        <is>
          <t xml:space="preserve">R-242</t>
        </is>
      </c>
      <c r="B243" s="1" t="inlineStr">
        <is>
          <t xml:space="preserve">A.3</t>
        </is>
      </c>
      <c r="C243" s="1"/>
      <c r="D243" s="1">
        <v>49</v>
      </c>
      <c r="E243" s="2" t="inlineStr">
        <is>
          <t xml:space="preserve">If the contractor/subcontractor is in receipt of a court order or other requests for the above mentioned information, that contractor/subcontractor shall immediately refer such court orders or other requests to the VA contracting officer for response.</t>
        </is>
      </c>
      <c r="F243" s="1" t="inlineStr">
        <is>
          <t xml:space="preserve">shall</t>
        </is>
      </c>
      <c r="G243" s="1" t="inlineStr">
        <is>
          <t xml:space="preserve">Yes</t>
        </is>
      </c>
      <c r="H243" s="1" t="inlineStr">
        <is>
          <t xml:space="preserve">High</t>
        </is>
      </c>
      <c r="I243" s="2"/>
      <c r="J243" s="1" t="inlineStr">
        <is>
          <t xml:space="preserve">Unassigned</t>
        </is>
      </c>
      <c r="K243" s="1"/>
      <c r="L243" s="1"/>
      <c r="M243" s="2"/>
    </row>
    <row r="244">
      <c r="A244" s="1" t="inlineStr">
        <is>
          <t xml:space="preserve">R-243</t>
        </is>
      </c>
      <c r="B244" s="1" t="inlineStr">
        <is>
          <t xml:space="preserve">A.3</t>
        </is>
      </c>
      <c r="C244" s="1"/>
      <c r="D244" s="1">
        <v>49</v>
      </c>
      <c r="E244" s="2" t="inlineStr">
        <is>
          <t xml:space="preserve">l. For service that involves the storage, generating, transmitting, or exchanging of VA sensitive information but does not require C&amp;A or an MOU-ISA for system interconnection, the contractor/subcontractor must complete a Contractor Security Control Assessment (CSCA) on a yearly basis and provide it to the COR.</t>
        </is>
      </c>
      <c r="F244" s="1" t="inlineStr">
        <is>
          <t xml:space="preserve">must</t>
        </is>
      </c>
      <c r="G244" s="1" t="inlineStr">
        <is>
          <t xml:space="preserve">Yes</t>
        </is>
      </c>
      <c r="H244" s="1" t="inlineStr">
        <is>
          <t xml:space="preserve">High</t>
        </is>
      </c>
      <c r="I244" s="2"/>
      <c r="J244" s="1" t="inlineStr">
        <is>
          <t xml:space="preserve">Unassigned</t>
        </is>
      </c>
      <c r="K244" s="1"/>
      <c r="L244" s="1"/>
      <c r="M244" s="2"/>
    </row>
    <row r="245">
      <c r="A245" s="1" t="inlineStr">
        <is>
          <t xml:space="preserve">R-244</t>
        </is>
      </c>
      <c r="B245" s="1" t="inlineStr">
        <is>
          <t xml:space="preserve">A.4</t>
        </is>
      </c>
      <c r="C245" s="1"/>
      <c r="D245" s="1">
        <v>49</v>
      </c>
      <c r="E245" s="2" t="inlineStr">
        <is>
          <t xml:space="preserve">a. Information systems that are designed or developed for or on behalf of VA at non-VA facilities shall comply with all VA directives developed in accordance with FISMA, HIPAA, NIST, and related VA security and privacy control requirements for Federal information systems.</t>
        </is>
      </c>
      <c r="F245" s="1" t="inlineStr">
        <is>
          <t xml:space="preserve">shall</t>
        </is>
      </c>
      <c r="G245" s="1" t="inlineStr">
        <is>
          <t xml:space="preserve">Yes</t>
        </is>
      </c>
      <c r="H245" s="1" t="inlineStr">
        <is>
          <t xml:space="preserve">High</t>
        </is>
      </c>
      <c r="I245" s="2"/>
      <c r="J245" s="1" t="inlineStr">
        <is>
          <t xml:space="preserve">Unassigned</t>
        </is>
      </c>
      <c r="K245" s="1"/>
      <c r="L245" s="1"/>
      <c r="M245" s="2" t="inlineStr">
        <is>
          <t xml:space="preserve">xref:unresolved</t>
        </is>
      </c>
    </row>
    <row r="246">
      <c r="A246" s="1" t="inlineStr">
        <is>
          <t xml:space="preserve">R-245</t>
        </is>
      </c>
      <c r="B246" s="1" t="inlineStr">
        <is>
          <t xml:space="preserve">A.4</t>
        </is>
      </c>
      <c r="C246" s="1"/>
      <c r="D246" s="1">
        <v>49</v>
      </c>
      <c r="E246" s="2" t="inlineStr">
        <is>
          <t xml:space="preserve">During the development cycle a Privacy Impact Assessment (PIA) must be completed, provided to the COR, and approved by the VA Privacy Service in accordance with Directive 6507, VA Privacy Impact Assessment.</t>
        </is>
      </c>
      <c r="F246" s="1" t="inlineStr">
        <is>
          <t xml:space="preserve">must</t>
        </is>
      </c>
      <c r="G246" s="1" t="inlineStr">
        <is>
          <t xml:space="preserve">Yes</t>
        </is>
      </c>
      <c r="H246" s="1" t="inlineStr">
        <is>
          <t xml:space="preserve">High</t>
        </is>
      </c>
      <c r="I246" s="2"/>
      <c r="J246" s="1" t="inlineStr">
        <is>
          <t xml:space="preserve">Unassigned</t>
        </is>
      </c>
      <c r="K246" s="1"/>
      <c r="L246" s="1"/>
      <c r="M246" s="2" t="inlineStr">
        <is>
          <t xml:space="preserve">xref:unresolved</t>
        </is>
      </c>
    </row>
    <row r="247">
      <c r="A247" s="1" t="inlineStr">
        <is>
          <t xml:space="preserve">R-246</t>
        </is>
      </c>
      <c r="B247" s="1" t="inlineStr">
        <is>
          <t xml:space="preserve">A.4</t>
        </is>
      </c>
      <c r="C247" s="1"/>
      <c r="D247" s="1">
        <v>49</v>
      </c>
      <c r="E247" s="2" t="inlineStr">
        <is>
          <t xml:space="preserve">b. The contractor/subcontractor shall certify to the COR that applications are fully functional and operate correctly as intended on systems using the VA Federal Desktop Core Configuration (FDCC), and the common security configuration guidelines provided by NIST or the VA.</t>
        </is>
      </c>
      <c r="F247" s="1" t="inlineStr">
        <is>
          <t xml:space="preserve">shall</t>
        </is>
      </c>
      <c r="G247" s="1" t="inlineStr">
        <is>
          <t xml:space="preserve">Yes</t>
        </is>
      </c>
      <c r="H247" s="1" t="inlineStr">
        <is>
          <t xml:space="preserve">High</t>
        </is>
      </c>
      <c r="I247" s="2"/>
      <c r="J247" s="1" t="inlineStr">
        <is>
          <t xml:space="preserve">Unassigned</t>
        </is>
      </c>
      <c r="K247" s="1"/>
      <c r="L247" s="1"/>
      <c r="M247" s="2"/>
    </row>
    <row r="248">
      <c r="A248" s="1" t="inlineStr">
        <is>
          <t xml:space="preserve">R-247</t>
        </is>
      </c>
      <c r="B248" s="1" t="inlineStr">
        <is>
          <t xml:space="preserve">A.4</t>
        </is>
      </c>
      <c r="C248" s="1"/>
      <c r="D248" s="1">
        <v>50</v>
      </c>
      <c r="E248" s="2" t="inlineStr">
        <is>
          <t xml:space="preserve">c. The standard installation, operation, maintenance, updating, and patching of software shall not alter the configuration settings from the VA approved and FDCC configuration.</t>
        </is>
      </c>
      <c r="F248" s="1" t="inlineStr">
        <is>
          <t xml:space="preserve">shall</t>
        </is>
      </c>
      <c r="G248" s="1" t="inlineStr">
        <is>
          <t xml:space="preserve">Yes</t>
        </is>
      </c>
      <c r="H248" s="1" t="inlineStr">
        <is>
          <t xml:space="preserve">High</t>
        </is>
      </c>
      <c r="I248" s="2"/>
      <c r="J248" s="1" t="inlineStr">
        <is>
          <t xml:space="preserve">Unassigned</t>
        </is>
      </c>
      <c r="K248" s="1"/>
      <c r="L248" s="1"/>
      <c r="M248" s="2"/>
    </row>
    <row r="249">
      <c r="A249" s="1" t="inlineStr">
        <is>
          <t xml:space="preserve">R-248</t>
        </is>
      </c>
      <c r="B249" s="1" t="inlineStr">
        <is>
          <t xml:space="preserve">A.4</t>
        </is>
      </c>
      <c r="C249" s="1"/>
      <c r="D249" s="1">
        <v>50</v>
      </c>
      <c r="E249" s="2" t="inlineStr">
        <is>
          <t xml:space="preserve">Information technology staff must also use the Windows Installer Service for installation to the default "program files" directory and silently install and uninstall.</t>
        </is>
      </c>
      <c r="F249" s="1" t="inlineStr">
        <is>
          <t xml:space="preserve">must</t>
        </is>
      </c>
      <c r="G249" s="1" t="inlineStr">
        <is>
          <t xml:space="preserve">Yes</t>
        </is>
      </c>
      <c r="H249" s="1" t="inlineStr">
        <is>
          <t xml:space="preserve">High</t>
        </is>
      </c>
      <c r="I249" s="2"/>
      <c r="J249" s="1" t="inlineStr">
        <is>
          <t xml:space="preserve">Unassigned</t>
        </is>
      </c>
      <c r="K249" s="1"/>
      <c r="L249" s="1"/>
      <c r="M249" s="2"/>
    </row>
    <row r="250">
      <c r="A250" s="1" t="inlineStr">
        <is>
          <t xml:space="preserve">R-249</t>
        </is>
      </c>
      <c r="B250" s="1" t="inlineStr">
        <is>
          <t xml:space="preserve">A.4</t>
        </is>
      </c>
      <c r="C250" s="1"/>
      <c r="D250" s="1">
        <v>50</v>
      </c>
      <c r="E250" s="2" t="inlineStr">
        <is>
          <t xml:space="preserve">d. Applications designed for normal end users shall run in the standard user context without elevated system administration privileges.</t>
        </is>
      </c>
      <c r="F250" s="1" t="inlineStr">
        <is>
          <t xml:space="preserve">shall</t>
        </is>
      </c>
      <c r="G250" s="1" t="inlineStr">
        <is>
          <t xml:space="preserve">Yes</t>
        </is>
      </c>
      <c r="H250" s="1" t="inlineStr">
        <is>
          <t xml:space="preserve">High</t>
        </is>
      </c>
      <c r="I250" s="2"/>
      <c r="J250" s="1" t="inlineStr">
        <is>
          <t xml:space="preserve">Unassigned</t>
        </is>
      </c>
      <c r="K250" s="1"/>
      <c r="L250" s="1"/>
      <c r="M250" s="2"/>
    </row>
    <row r="251">
      <c r="A251" s="1" t="inlineStr">
        <is>
          <t xml:space="preserve">R-250</t>
        </is>
      </c>
      <c r="B251" s="1" t="inlineStr">
        <is>
          <t xml:space="preserve">A.4</t>
        </is>
      </c>
      <c r="C251" s="1"/>
      <c r="D251" s="1">
        <v>50</v>
      </c>
      <c r="E251" s="2" t="inlineStr">
        <is>
          <t xml:space="preserve">e. The security controls must be designed, developed, approved by VA, and implemented in accordance with the provisions of VA security system development life cycle as outlined in NIST Special Publication 800-37, Guide for Applying the Risk Management Framework to Federal Information Systems, VA Handbook 6500, Information Security Program and VA Handbook 6500.5, Incorporating Security and Privacy in System Development Lifecycle.</t>
        </is>
      </c>
      <c r="F251" s="1" t="inlineStr">
        <is>
          <t xml:space="preserve">must</t>
        </is>
      </c>
      <c r="G251" s="1" t="inlineStr">
        <is>
          <t xml:space="preserve">Yes</t>
        </is>
      </c>
      <c r="H251" s="1" t="inlineStr">
        <is>
          <t xml:space="preserve">High</t>
        </is>
      </c>
      <c r="I251" s="2"/>
      <c r="J251" s="1" t="inlineStr">
        <is>
          <t xml:space="preserve">Unassigned</t>
        </is>
      </c>
      <c r="K251" s="1"/>
      <c r="L251" s="1"/>
      <c r="M251" s="2" t="inlineStr">
        <is>
          <t xml:space="preserve">xref:unresolved</t>
        </is>
      </c>
    </row>
    <row r="252">
      <c r="A252" s="1" t="inlineStr">
        <is>
          <t xml:space="preserve">R-251</t>
        </is>
      </c>
      <c r="B252" s="1" t="inlineStr">
        <is>
          <t xml:space="preserve">A.4</t>
        </is>
      </c>
      <c r="C252" s="1"/>
      <c r="D252" s="1">
        <v>50</v>
      </c>
      <c r="E252" s="2" t="inlineStr">
        <is>
          <t xml:space="preserve">f. The contractor/subcontractor is required to design, develop, or operate a System of Records Notice (SOR) on individuals to accomplish an agency function subject to the Privacy Act of 1974, (as amended), Public Law 93-579, December 31, 1974 (5 U.S.C. 552a) and applicable agency regulations.</t>
        </is>
      </c>
      <c r="F252" s="1" t="inlineStr">
        <is>
          <t xml:space="preserve">other</t>
        </is>
      </c>
      <c r="G252" s="1" t="inlineStr">
        <is>
          <t xml:space="preserve">Yes</t>
        </is>
      </c>
      <c r="H252" s="1" t="inlineStr">
        <is>
          <t xml:space="preserve">High</t>
        </is>
      </c>
      <c r="I252" s="2"/>
      <c r="J252" s="1" t="inlineStr">
        <is>
          <t xml:space="preserve">Unassigned</t>
        </is>
      </c>
      <c r="K252" s="1"/>
      <c r="L252" s="1"/>
      <c r="M252" s="2"/>
    </row>
    <row r="253">
      <c r="A253" s="1" t="inlineStr">
        <is>
          <t xml:space="preserve">R-252</t>
        </is>
      </c>
      <c r="B253" s="1" t="inlineStr">
        <is>
          <t xml:space="preserve">A.4</t>
        </is>
      </c>
      <c r="C253" s="1"/>
      <c r="D253" s="1">
        <v>50</v>
      </c>
      <c r="E253" s="2" t="inlineStr">
        <is>
          <t xml:space="preserve">(1) Comply with the Privacy Act of 1974 (the Act) and the agency rules and regulations issued under the Act in the design, development, or operation of any system of records on individuals to accomplish an agency function when the contract specifically identifies:</t>
        </is>
      </c>
      <c r="F253" s="1" t="inlineStr">
        <is>
          <t xml:space="preserve">other</t>
        </is>
      </c>
      <c r="G253" s="1" t="inlineStr">
        <is>
          <t xml:space="preserve">Yes</t>
        </is>
      </c>
      <c r="H253" s="1" t="inlineStr">
        <is>
          <t xml:space="preserve">High</t>
        </is>
      </c>
      <c r="I253" s="2"/>
      <c r="J253" s="1" t="inlineStr">
        <is>
          <t xml:space="preserve">Unassigned</t>
        </is>
      </c>
      <c r="K253" s="1"/>
      <c r="L253" s="1"/>
      <c r="M253" s="2" t="inlineStr">
        <is>
          <t xml:space="preserve">under: g. The contractor/subcontractor agrees to:</t>
        </is>
      </c>
    </row>
    <row r="254">
      <c r="A254" s="1" t="inlineStr">
        <is>
          <t xml:space="preserve">R-253</t>
        </is>
      </c>
      <c r="B254" s="1" t="inlineStr">
        <is>
          <t xml:space="preserve">A.4</t>
        </is>
      </c>
      <c r="C254" s="1"/>
      <c r="D254" s="1">
        <v>50</v>
      </c>
      <c r="E254" s="2" t="inlineStr">
        <is>
          <t xml:space="preserve">(1) Include the Privacy Act notification contained in this contract in every solicitation and resulting subcontract and in every subcontract awarded without a solicitation, when the work statement in the proposed subcontract requires the redesign, development, or operation of a SOR on individuals that is subject to the Privacy Act; and</t>
        </is>
      </c>
      <c r="F254" s="1" t="inlineStr">
        <is>
          <t xml:space="preserve">other</t>
        </is>
      </c>
      <c r="G254" s="1" t="inlineStr">
        <is>
          <t xml:space="preserve">Yes</t>
        </is>
      </c>
      <c r="H254" s="1" t="inlineStr">
        <is>
          <t xml:space="preserve">High</t>
        </is>
      </c>
      <c r="I254" s="2"/>
      <c r="J254" s="1" t="inlineStr">
        <is>
          <t xml:space="preserve">Unassigned</t>
        </is>
      </c>
      <c r="K254" s="1"/>
      <c r="L254" s="1"/>
      <c r="M254" s="2" t="inlineStr">
        <is>
          <t xml:space="preserve">under: (1) Comply with the Privacy Act of 1974 (the Act) and the agency rules and regulations issued under the Act in the design, development, or operation of any system of records on individuals to accomplish an agency function when the contract specifically identifies:</t>
        </is>
      </c>
    </row>
    <row r="255">
      <c r="A255" s="1" t="inlineStr">
        <is>
          <t xml:space="preserve">R-254</t>
        </is>
      </c>
      <c r="B255" s="1" t="inlineStr">
        <is>
          <t xml:space="preserve">A.4</t>
        </is>
      </c>
      <c r="C255" s="1"/>
      <c r="D255" s="1">
        <v>50</v>
      </c>
      <c r="E255" s="2" t="inlineStr">
        <is>
          <t xml:space="preserve">(2) Include this Privacy Act clause, including this subparagraph (3), in all subcontracts awarded under this contract which requires the design, development, or operation of such a SOR.</t>
        </is>
      </c>
      <c r="F255" s="1" t="inlineStr">
        <is>
          <t xml:space="preserve">other</t>
        </is>
      </c>
      <c r="G255" s="1" t="inlineStr">
        <is>
          <t xml:space="preserve">Yes</t>
        </is>
      </c>
      <c r="H255" s="1" t="inlineStr">
        <is>
          <t xml:space="preserve">High</t>
        </is>
      </c>
      <c r="I255" s="2"/>
      <c r="J255" s="1" t="inlineStr">
        <is>
          <t xml:space="preserve">Unassigned</t>
        </is>
      </c>
      <c r="K255" s="1"/>
      <c r="L255" s="1"/>
      <c r="M255" s="2" t="inlineStr">
        <is>
          <t xml:space="preserve">under: (1) Comply with the Privacy Act of 1974 (the Act) and the agency rules and regulations issued under the Act in the design, development, or operation of any system of records on individuals to accomplish an agency function when the contract specifically identifies:</t>
        </is>
      </c>
    </row>
    <row r="256">
      <c r="A256" s="1" t="inlineStr">
        <is>
          <t xml:space="preserve">R-255</t>
        </is>
      </c>
      <c r="B256" s="1" t="inlineStr">
        <is>
          <t xml:space="preserve">A.4</t>
        </is>
      </c>
      <c r="C256" s="1"/>
      <c r="D256" s="1">
        <v>50</v>
      </c>
      <c r="E256" s="2" t="inlineStr">
        <is>
          <t xml:space="preserve">(a) The Systems of Records (SOR); and</t>
        </is>
      </c>
      <c r="F256" s="1" t="inlineStr">
        <is>
          <t xml:space="preserve">agreement</t>
        </is>
      </c>
      <c r="G256" s="1"/>
      <c r="H256" s="1" t="inlineStr">
        <is>
          <t xml:space="preserve">High</t>
        </is>
      </c>
      <c r="I256" s="2"/>
      <c r="J256" s="1"/>
      <c r="K256" s="1"/>
      <c r="L256" s="1"/>
      <c r="M256" s="2" t="inlineStr">
        <is>
          <t xml:space="preserve">under: (1) Comply with the Privacy Act of 1974 (the Act) and the agency rules and regulations issued under the Act in the design, development, or operation of any system of records on individuals to accomplish an agency function when the contract specifically identifies: — unclassified</t>
        </is>
      </c>
    </row>
    <row r="257">
      <c r="A257" s="1" t="inlineStr">
        <is>
          <t xml:space="preserve">R-256</t>
        </is>
      </c>
      <c r="B257" s="1" t="inlineStr">
        <is>
          <t xml:space="preserve">A.4</t>
        </is>
      </c>
      <c r="C257" s="1"/>
      <c r="D257" s="1">
        <v>50</v>
      </c>
      <c r="E257" s="2" t="inlineStr">
        <is>
          <t xml:space="preserve">(b) The design, development, or operation work that the contractor/ subcontractor is to perform;</t>
        </is>
      </c>
      <c r="F257" s="1" t="inlineStr">
        <is>
          <t xml:space="preserve">agreement</t>
        </is>
      </c>
      <c r="G257" s="1"/>
      <c r="H257" s="1" t="inlineStr">
        <is>
          <t xml:space="preserve">High</t>
        </is>
      </c>
      <c r="I257" s="2"/>
      <c r="J257" s="1"/>
      <c r="K257" s="1"/>
      <c r="L257" s="1"/>
      <c r="M257" s="2" t="inlineStr">
        <is>
          <t xml:space="preserve">under: (1) Comply with the Privacy Act of 1974 (the Act) and the agency rules and regulations issued under the Act in the design, development, or operation of any system of records on individuals to accomplish an agency function when the contract specifically identifies: — unclassified</t>
        </is>
      </c>
    </row>
    <row r="258">
      <c r="A258" s="1" t="inlineStr">
        <is>
          <t xml:space="preserve">R-257</t>
        </is>
      </c>
      <c r="B258" s="1" t="inlineStr">
        <is>
          <t xml:space="preserve">A.4</t>
        </is>
      </c>
      <c r="C258" s="1"/>
      <c r="D258" s="1">
        <v>51</v>
      </c>
      <c r="E258" s="2" t="inlineStr">
        <is>
          <t xml:space="preserve">i. The vendor shall ensure the security of all procured or developed systems and technologies, including their subcomponents (hereinafter referred to as "Systems"), throughout the life of this contract and any extension, warranty, or maintenance periods.</t>
        </is>
      </c>
      <c r="F258" s="1" t="inlineStr">
        <is>
          <t xml:space="preserve">shall</t>
        </is>
      </c>
      <c r="G258" s="1" t="inlineStr">
        <is>
          <t xml:space="preserve">Yes</t>
        </is>
      </c>
      <c r="H258" s="1" t="inlineStr">
        <is>
          <t xml:space="preserve">High</t>
        </is>
      </c>
      <c r="I258" s="2"/>
      <c r="J258" s="1" t="inlineStr">
        <is>
          <t xml:space="preserve">Unassigned</t>
        </is>
      </c>
      <c r="K258" s="1"/>
      <c r="L258" s="1"/>
      <c r="M258" s="2"/>
    </row>
    <row r="259">
      <c r="A259" s="1" t="inlineStr">
        <is>
          <t xml:space="preserve">R-258</t>
        </is>
      </c>
      <c r="B259" s="1" t="inlineStr">
        <is>
          <t xml:space="preserve">A.4</t>
        </is>
      </c>
      <c r="C259" s="1"/>
      <c r="D259" s="1">
        <v>51</v>
      </c>
      <c r="E259" s="2" t="inlineStr">
        <is>
          <t xml:space="preserve">The vendor shall ensure that Security Fixes shall not negatively impact the Systems.</t>
        </is>
      </c>
      <c r="F259" s="1" t="inlineStr">
        <is>
          <t xml:space="preserve">shall</t>
        </is>
      </c>
      <c r="G259" s="1" t="inlineStr">
        <is>
          <t xml:space="preserve">Yes</t>
        </is>
      </c>
      <c r="H259" s="1" t="inlineStr">
        <is>
          <t xml:space="preserve">High</t>
        </is>
      </c>
      <c r="I259" s="2"/>
      <c r="J259" s="1" t="inlineStr">
        <is>
          <t xml:space="preserve">Unassigned</t>
        </is>
      </c>
      <c r="K259" s="1"/>
      <c r="L259" s="1"/>
      <c r="M259" s="2"/>
    </row>
    <row r="260">
      <c r="A260" s="1" t="inlineStr">
        <is>
          <t xml:space="preserve">R-259</t>
        </is>
      </c>
      <c r="B260" s="1" t="inlineStr">
        <is>
          <t xml:space="preserve">A.4</t>
        </is>
      </c>
      <c r="C260" s="1"/>
      <c r="D260" s="1">
        <v>51</v>
      </c>
      <c r="E260" s="2" t="inlineStr">
        <is>
          <t xml:space="preserve">j. The vendor shall notify VA within 24 hours of the discovery or disclosure of successful exploits of the vulnerability which can compromise the security of the Systems (including the confidentiality or integrity of its data and operations, or the availability of the system).</t>
        </is>
      </c>
      <c r="F260" s="1" t="inlineStr">
        <is>
          <t xml:space="preserve">shall</t>
        </is>
      </c>
      <c r="G260" s="1" t="inlineStr">
        <is>
          <t xml:space="preserve">Yes</t>
        </is>
      </c>
      <c r="H260" s="1" t="inlineStr">
        <is>
          <t xml:space="preserve">High</t>
        </is>
      </c>
      <c r="I260" s="2"/>
      <c r="J260" s="1" t="inlineStr">
        <is>
          <t xml:space="preserve">Unassigned</t>
        </is>
      </c>
      <c r="K260" s="1"/>
      <c r="L260" s="1"/>
      <c r="M260" s="2"/>
    </row>
    <row r="261">
      <c r="A261" s="1" t="inlineStr">
        <is>
          <t xml:space="preserve">R-260</t>
        </is>
      </c>
      <c r="B261" s="1" t="inlineStr">
        <is>
          <t xml:space="preserve">A.4</t>
        </is>
      </c>
      <c r="C261" s="1"/>
      <c r="D261" s="1">
        <v>51</v>
      </c>
      <c r="E261" s="2" t="inlineStr">
        <is>
          <t xml:space="preserve">Such issues shall be remediated as quickly as is practical, but in no event longer than 5 days.</t>
        </is>
      </c>
      <c r="F261" s="1" t="inlineStr">
        <is>
          <t xml:space="preserve">shall</t>
        </is>
      </c>
      <c r="G261" s="1" t="inlineStr">
        <is>
          <t xml:space="preserve">Yes</t>
        </is>
      </c>
      <c r="H261" s="1" t="inlineStr">
        <is>
          <t xml:space="preserve">High</t>
        </is>
      </c>
      <c r="I261" s="2"/>
      <c r="J261" s="1" t="inlineStr">
        <is>
          <t xml:space="preserve">Unassigned</t>
        </is>
      </c>
      <c r="K261" s="1"/>
      <c r="L261" s="1"/>
      <c r="M261" s="2"/>
    </row>
    <row r="262">
      <c r="A262" s="1" t="inlineStr">
        <is>
          <t xml:space="preserve">R-261</t>
        </is>
      </c>
      <c r="B262" s="1" t="inlineStr">
        <is>
          <t xml:space="preserve">A.4</t>
        </is>
      </c>
      <c r="C262" s="1"/>
      <c r="D262" s="1">
        <v>51</v>
      </c>
      <c r="E262" s="2" t="inlineStr">
        <is>
          <t xml:space="preserve">k. When the Security Fixes involve installing third party patches (such as Microsoft OS patches or Adobe Acrobat), the vendor will provide written notice to the VA that the patch has been validated as not affecting the Systems within 10 working days.</t>
        </is>
      </c>
      <c r="F262" s="1" t="inlineStr">
        <is>
          <t xml:space="preserve">will</t>
        </is>
      </c>
      <c r="G262" s="1" t="inlineStr">
        <is>
          <t xml:space="preserve">Yes</t>
        </is>
      </c>
      <c r="H262" s="1" t="inlineStr">
        <is>
          <t xml:space="preserve">High</t>
        </is>
      </c>
      <c r="I262" s="2"/>
      <c r="J262" s="1" t="inlineStr">
        <is>
          <t xml:space="preserve">Unassigned</t>
        </is>
      </c>
      <c r="K262" s="1"/>
      <c r="L262" s="1"/>
      <c r="M262" s="2"/>
    </row>
    <row r="263">
      <c r="A263" s="1" t="inlineStr">
        <is>
          <t xml:space="preserve">R-262</t>
        </is>
      </c>
      <c r="B263" s="1" t="inlineStr">
        <is>
          <t xml:space="preserve">A.4</t>
        </is>
      </c>
      <c r="C263" s="1"/>
      <c r="D263" s="1">
        <v>51</v>
      </c>
      <c r="E263" s="2" t="inlineStr">
        <is>
          <t xml:space="preserve">When the vendor is responsible for operations or maintenance of the Systems, they shall apply the Security Fixes within 5 days.</t>
        </is>
      </c>
      <c r="F263" s="1" t="inlineStr">
        <is>
          <t xml:space="preserve">shall</t>
        </is>
      </c>
      <c r="G263" s="1" t="inlineStr">
        <is>
          <t xml:space="preserve">Yes</t>
        </is>
      </c>
      <c r="H263" s="1" t="inlineStr">
        <is>
          <t xml:space="preserve">High</t>
        </is>
      </c>
      <c r="I263" s="2"/>
      <c r="J263" s="1" t="inlineStr">
        <is>
          <t xml:space="preserve">Unassigned</t>
        </is>
      </c>
      <c r="K263" s="1"/>
      <c r="L263" s="1"/>
      <c r="M263" s="2"/>
    </row>
    <row r="264">
      <c r="A264" s="1" t="inlineStr">
        <is>
          <t xml:space="preserve">R-263</t>
        </is>
      </c>
      <c r="B264" s="1" t="inlineStr">
        <is>
          <t xml:space="preserve">A.4</t>
        </is>
      </c>
      <c r="C264" s="1"/>
      <c r="D264" s="1">
        <v>51</v>
      </c>
      <c r="E264" s="2" t="inlineStr">
        <is>
          <t xml:space="preserve">l. All other vulnerabilities shall be remediated as specified in this paragraph in a timely manner based on risk, but within 60 days of discovery or disclosure.</t>
        </is>
      </c>
      <c r="F264" s="1" t="inlineStr">
        <is>
          <t xml:space="preserve">shall</t>
        </is>
      </c>
      <c r="G264" s="1" t="inlineStr">
        <is>
          <t xml:space="preserve">Yes</t>
        </is>
      </c>
      <c r="H264" s="1" t="inlineStr">
        <is>
          <t xml:space="preserve">High</t>
        </is>
      </c>
      <c r="I264" s="2"/>
      <c r="J264" s="1" t="inlineStr">
        <is>
          <t xml:space="preserve">Unassigned</t>
        </is>
      </c>
      <c r="K264" s="1"/>
      <c r="L264" s="1"/>
      <c r="M264" s="2" t="inlineStr">
        <is>
          <t xml:space="preserve">xref:unresolved</t>
        </is>
      </c>
    </row>
    <row r="265">
      <c r="A265" s="1" t="inlineStr">
        <is>
          <t xml:space="preserve">R-264</t>
        </is>
      </c>
      <c r="B265" s="1" t="inlineStr">
        <is>
          <t xml:space="preserve">A.4</t>
        </is>
      </c>
      <c r="C265" s="1"/>
      <c r="D265" s="1">
        <v>51</v>
      </c>
      <c r="E265" s="2" t="inlineStr">
        <is>
          <t xml:space="preserve">Exceptions to this paragraph (e.g. for the convenience of VA) shall only be granted with approval of the contracting officer and the VA Assistant Secretary for Office of Information and Technology.</t>
        </is>
      </c>
      <c r="F265" s="1" t="inlineStr">
        <is>
          <t xml:space="preserve">shall</t>
        </is>
      </c>
      <c r="G265" s="1" t="inlineStr">
        <is>
          <t xml:space="preserve">Yes</t>
        </is>
      </c>
      <c r="H265" s="1" t="inlineStr">
        <is>
          <t xml:space="preserve">High</t>
        </is>
      </c>
      <c r="I265" s="2"/>
      <c r="J265" s="1" t="inlineStr">
        <is>
          <t xml:space="preserve">Unassigned</t>
        </is>
      </c>
      <c r="K265" s="1"/>
      <c r="L265" s="1"/>
      <c r="M265" s="2"/>
    </row>
    <row r="266">
      <c r="A266" s="1" t="inlineStr">
        <is>
          <t xml:space="preserve">R-265</t>
        </is>
      </c>
      <c r="B266" s="1" t="inlineStr">
        <is>
          <t xml:space="preserve">A.4</t>
        </is>
      </c>
      <c r="C266" s="1"/>
      <c r="D266" s="1">
        <v>51</v>
      </c>
      <c r="E266" s="2" t="inlineStr">
        <is>
          <t xml:space="preserve">The contractor's security control procedures must be equivalent, to those procedures used to secure VA systems.</t>
        </is>
      </c>
      <c r="F266" s="1" t="inlineStr">
        <is>
          <t xml:space="preserve">must</t>
        </is>
      </c>
      <c r="G266" s="1" t="inlineStr">
        <is>
          <t xml:space="preserve">Yes</t>
        </is>
      </c>
      <c r="H266" s="1" t="inlineStr">
        <is>
          <t xml:space="preserve">High</t>
        </is>
      </c>
      <c r="I266" s="2"/>
      <c r="J266" s="1" t="inlineStr">
        <is>
          <t xml:space="preserve">Unassigned</t>
        </is>
      </c>
      <c r="K266" s="1"/>
      <c r="L266" s="1"/>
      <c r="M266" s="2" t="inlineStr">
        <is>
          <t xml:space="preserve">qa-candidate:weak-verifiability</t>
        </is>
      </c>
    </row>
    <row r="267">
      <c r="A267" s="1" t="inlineStr">
        <is>
          <t xml:space="preserve">R-266</t>
        </is>
      </c>
      <c r="B267" s="1" t="inlineStr">
        <is>
          <t xml:space="preserve">A.4</t>
        </is>
      </c>
      <c r="C267" s="1"/>
      <c r="D267" s="1">
        <v>51</v>
      </c>
      <c r="E267" s="2" t="inlineStr">
        <is>
          <t xml:space="preserve">A Privacy Impact Assessment (PIA) must also be provided to the COR and approved by VA Privacy Service prior to operational approval.</t>
        </is>
      </c>
      <c r="F267" s="1" t="inlineStr">
        <is>
          <t xml:space="preserve">must</t>
        </is>
      </c>
      <c r="G267" s="1" t="inlineStr">
        <is>
          <t xml:space="preserve">Yes</t>
        </is>
      </c>
      <c r="H267" s="1" t="inlineStr">
        <is>
          <t xml:space="preserve">High</t>
        </is>
      </c>
      <c r="I267" s="2"/>
      <c r="J267" s="1" t="inlineStr">
        <is>
          <t xml:space="preserve">Unassigned</t>
        </is>
      </c>
      <c r="K267" s="1"/>
      <c r="L267" s="1"/>
      <c r="M267" s="2"/>
    </row>
    <row r="268">
      <c r="A268" s="1" t="inlineStr">
        <is>
          <t xml:space="preserve">R-267</t>
        </is>
      </c>
      <c r="B268" s="1" t="inlineStr">
        <is>
          <t xml:space="preserve">A.4</t>
        </is>
      </c>
      <c r="C268" s="1"/>
      <c r="D268" s="1">
        <v>51</v>
      </c>
      <c r="E268" s="2" t="inlineStr">
        <is>
          <t xml:space="preserve">All external Internet connections to VA's network involving VA information must be reviewed and approved by VA prior to implementation.</t>
        </is>
      </c>
      <c r="F268" s="1" t="inlineStr">
        <is>
          <t xml:space="preserve">must</t>
        </is>
      </c>
      <c r="G268" s="1" t="inlineStr">
        <is>
          <t xml:space="preserve">Yes</t>
        </is>
      </c>
      <c r="H268" s="1" t="inlineStr">
        <is>
          <t xml:space="preserve">High</t>
        </is>
      </c>
      <c r="I268" s="2"/>
      <c r="J268" s="1" t="inlineStr">
        <is>
          <t xml:space="preserve">Unassigned</t>
        </is>
      </c>
      <c r="K268" s="1"/>
      <c r="L268" s="1"/>
      <c r="M268" s="2"/>
    </row>
    <row r="269">
      <c r="A269" s="1" t="inlineStr">
        <is>
          <t xml:space="preserve">R-268</t>
        </is>
      </c>
      <c r="B269" s="1" t="inlineStr">
        <is>
          <t xml:space="preserve">A.4</t>
        </is>
      </c>
      <c r="C269" s="1"/>
      <c r="D269" s="1">
        <v>52</v>
      </c>
      <c r="E269" s="2" t="inlineStr">
        <is>
          <t xml:space="preserve">b. Adequate security controls for collecting, processing, transmitting, and storing of Personally Identifiable Information (PII), as determined by the VA Privacy Service, must be in place, tested, and approved by VA prior to hosting, operation, maintenance, or use of the information system, or systems by or on behalf of VA.</t>
        </is>
      </c>
      <c r="F269" s="1" t="inlineStr">
        <is>
          <t xml:space="preserve">must</t>
        </is>
      </c>
      <c r="G269" s="1" t="inlineStr">
        <is>
          <t xml:space="preserve">Yes</t>
        </is>
      </c>
      <c r="H269" s="1" t="inlineStr">
        <is>
          <t xml:space="preserve">High</t>
        </is>
      </c>
      <c r="I269" s="2"/>
      <c r="J269" s="1" t="inlineStr">
        <is>
          <t xml:space="preserve">Unassigned</t>
        </is>
      </c>
      <c r="K269" s="1"/>
      <c r="L269" s="1"/>
      <c r="M269" s="2"/>
    </row>
    <row r="270">
      <c r="A270" s="1" t="inlineStr">
        <is>
          <t xml:space="preserve">R-269</t>
        </is>
      </c>
      <c r="B270" s="1" t="inlineStr">
        <is>
          <t xml:space="preserve">A.4</t>
        </is>
      </c>
      <c r="C270" s="1"/>
      <c r="D270" s="1">
        <v>52</v>
      </c>
      <c r="E270" s="2" t="inlineStr">
        <is>
          <t xml:space="preserve">These security controls are to be assessed and stated within the PIA and if these controls are determined not to be in place, or inadequate, a Plan of Action and Milestones (POA&amp;M) must be submitted and approved prior to the collection of PII.</t>
        </is>
      </c>
      <c r="F270" s="1" t="inlineStr">
        <is>
          <t xml:space="preserve">must</t>
        </is>
      </c>
      <c r="G270" s="1" t="inlineStr">
        <is>
          <t xml:space="preserve">Yes</t>
        </is>
      </c>
      <c r="H270" s="1" t="inlineStr">
        <is>
          <t xml:space="preserve">High</t>
        </is>
      </c>
      <c r="I270" s="2"/>
      <c r="J270" s="1" t="inlineStr">
        <is>
          <t xml:space="preserve">Unassigned</t>
        </is>
      </c>
      <c r="K270" s="1"/>
      <c r="L270" s="1"/>
      <c r="M270" s="2"/>
    </row>
    <row r="271">
      <c r="A271" s="1" t="inlineStr">
        <is>
          <t xml:space="preserve">R-270</t>
        </is>
      </c>
      <c r="B271" s="1" t="inlineStr">
        <is>
          <t xml:space="preserve">A.4</t>
        </is>
      </c>
      <c r="C271" s="1"/>
      <c r="D271" s="1">
        <v>52</v>
      </c>
      <c r="E271" s="2" t="inlineStr">
        <is>
          <t xml:space="preserve">d. The contractor/subcontractor's system must adhere to all FISMA, FIPS, and NIST standards related to the annual FISMA security controls assessment and review and update the PIA.</t>
        </is>
      </c>
      <c r="F271" s="1" t="inlineStr">
        <is>
          <t xml:space="preserve">must</t>
        </is>
      </c>
      <c r="G271" s="1" t="inlineStr">
        <is>
          <t xml:space="preserve">Yes</t>
        </is>
      </c>
      <c r="H271" s="1" t="inlineStr">
        <is>
          <t xml:space="preserve">High</t>
        </is>
      </c>
      <c r="I271" s="2"/>
      <c r="J271" s="1" t="inlineStr">
        <is>
          <t xml:space="preserve">Unassigned</t>
        </is>
      </c>
      <c r="K271" s="1"/>
      <c r="L271" s="1"/>
      <c r="M271" s="2"/>
    </row>
    <row r="272">
      <c r="A272" s="1" t="inlineStr">
        <is>
          <t xml:space="preserve">R-271</t>
        </is>
      </c>
      <c r="B272" s="1" t="inlineStr">
        <is>
          <t xml:space="preserve">A.4</t>
        </is>
      </c>
      <c r="C272" s="1"/>
      <c r="D272" s="1">
        <v>52</v>
      </c>
      <c r="E272" s="2" t="inlineStr">
        <is>
          <t xml:space="preserve">Any deficiencies noted during this assessment must be provided to the VA contracting officer and the ISO for entry into VA's POA&amp;M management process.</t>
        </is>
      </c>
      <c r="F272" s="1" t="inlineStr">
        <is>
          <t xml:space="preserve">must</t>
        </is>
      </c>
      <c r="G272" s="1" t="inlineStr">
        <is>
          <t xml:space="preserve">Yes</t>
        </is>
      </c>
      <c r="H272" s="1" t="inlineStr">
        <is>
          <t xml:space="preserve">High</t>
        </is>
      </c>
      <c r="I272" s="2"/>
      <c r="J272" s="1" t="inlineStr">
        <is>
          <t xml:space="preserve">Unassigned</t>
        </is>
      </c>
      <c r="K272" s="1"/>
      <c r="L272" s="1"/>
      <c r="M272" s="2"/>
    </row>
    <row r="273">
      <c r="A273" s="1" t="inlineStr">
        <is>
          <t xml:space="preserve">R-272</t>
        </is>
      </c>
      <c r="B273" s="1" t="inlineStr">
        <is>
          <t xml:space="preserve">A.4</t>
        </is>
      </c>
      <c r="C273" s="1"/>
      <c r="D273" s="1">
        <v>52</v>
      </c>
      <c r="E273" s="2" t="inlineStr">
        <is>
          <t xml:space="preserve">The contractor/subcontractor must use VA's POA&amp;M process to document planned remedial actions to address any deficiencies in information security policies, procedures, and practices, and the completion of those activities.</t>
        </is>
      </c>
      <c r="F273" s="1" t="inlineStr">
        <is>
          <t xml:space="preserve">must</t>
        </is>
      </c>
      <c r="G273" s="1" t="inlineStr">
        <is>
          <t xml:space="preserve">Yes</t>
        </is>
      </c>
      <c r="H273" s="1" t="inlineStr">
        <is>
          <t xml:space="preserve">High</t>
        </is>
      </c>
      <c r="I273" s="2"/>
      <c r="J273" s="1" t="inlineStr">
        <is>
          <t xml:space="preserve">Unassigned</t>
        </is>
      </c>
      <c r="K273" s="1"/>
      <c r="L273" s="1"/>
      <c r="M273" s="2"/>
    </row>
    <row r="274">
      <c r="A274" s="1" t="inlineStr">
        <is>
          <t xml:space="preserve">R-273</t>
        </is>
      </c>
      <c r="B274" s="1" t="inlineStr">
        <is>
          <t xml:space="preserve">A.4</t>
        </is>
      </c>
      <c r="C274" s="1"/>
      <c r="D274" s="1">
        <v>52</v>
      </c>
      <c r="E274" s="2" t="inlineStr">
        <is>
          <t xml:space="preserve">Security deficiencies must be corrected within the timeframes approved by the government.</t>
        </is>
      </c>
      <c r="F274" s="1" t="inlineStr">
        <is>
          <t xml:space="preserve">must</t>
        </is>
      </c>
      <c r="G274" s="1" t="inlineStr">
        <is>
          <t xml:space="preserve">Yes</t>
        </is>
      </c>
      <c r="H274" s="1" t="inlineStr">
        <is>
          <t xml:space="preserve">High</t>
        </is>
      </c>
      <c r="I274" s="2"/>
      <c r="J274" s="1" t="inlineStr">
        <is>
          <t xml:space="preserve">Unassigned</t>
        </is>
      </c>
      <c r="K274" s="1"/>
      <c r="L274" s="1"/>
      <c r="M274" s="2"/>
    </row>
    <row r="275">
      <c r="A275" s="1" t="inlineStr">
        <is>
          <t xml:space="preserve">R-274</t>
        </is>
      </c>
      <c r="B275" s="1" t="inlineStr">
        <is>
          <t xml:space="preserve">A.4</t>
        </is>
      </c>
      <c r="C275" s="1"/>
      <c r="D275" s="1">
        <v>52</v>
      </c>
      <c r="E275" s="2" t="inlineStr">
        <is>
          <t xml:space="preserve">The physical security aspects associated with contractor/ subcontractor activities must also be subject to such assessments.</t>
        </is>
      </c>
      <c r="F275" s="1" t="inlineStr">
        <is>
          <t xml:space="preserve">must</t>
        </is>
      </c>
      <c r="G275" s="1" t="inlineStr">
        <is>
          <t xml:space="preserve">Yes</t>
        </is>
      </c>
      <c r="H275" s="1" t="inlineStr">
        <is>
          <t xml:space="preserve">High</t>
        </is>
      </c>
      <c r="I275" s="2"/>
      <c r="J275" s="1" t="inlineStr">
        <is>
          <t xml:space="preserve">Unassigned</t>
        </is>
      </c>
      <c r="K275" s="1"/>
      <c r="L275" s="1"/>
      <c r="M275" s="2"/>
    </row>
    <row r="276">
      <c r="A276" s="1" t="inlineStr">
        <is>
          <t xml:space="preserve">R-275</t>
        </is>
      </c>
      <c r="B276" s="1" t="inlineStr">
        <is>
          <t xml:space="preserve">A.4</t>
        </is>
      </c>
      <c r="C276" s="1"/>
      <c r="D276" s="1">
        <v>52</v>
      </c>
      <c r="E276" s="2" t="inlineStr">
        <is>
          <t xml:space="preserve">e. The contractor/subcontractor must conduct an annual self assessment on all systems and outsourced services as required.</t>
        </is>
      </c>
      <c r="F276" s="1" t="inlineStr">
        <is>
          <t xml:space="preserve">must</t>
        </is>
      </c>
      <c r="G276" s="1" t="inlineStr">
        <is>
          <t xml:space="preserve">Yes</t>
        </is>
      </c>
      <c r="H276" s="1" t="inlineStr">
        <is>
          <t xml:space="preserve">High</t>
        </is>
      </c>
      <c r="I276" s="2"/>
      <c r="J276" s="1" t="inlineStr">
        <is>
          <t xml:space="preserve">Unassigned</t>
        </is>
      </c>
      <c r="K276" s="1"/>
      <c r="L276" s="1"/>
      <c r="M276" s="2"/>
    </row>
    <row r="277">
      <c r="A277" s="1" t="inlineStr">
        <is>
          <t xml:space="preserve">R-276</t>
        </is>
      </c>
      <c r="B277" s="1" t="inlineStr">
        <is>
          <t xml:space="preserve">A.4</t>
        </is>
      </c>
      <c r="C277" s="1"/>
      <c r="D277" s="1">
        <v>52</v>
      </c>
      <c r="E277" s="2" t="inlineStr">
        <is>
          <t xml:space="preserve">Both hard copy and electronic copies of the assessment must be provided to the COR.</t>
        </is>
      </c>
      <c r="F277" s="1" t="inlineStr">
        <is>
          <t xml:space="preserve">must</t>
        </is>
      </c>
      <c r="G277" s="1" t="inlineStr">
        <is>
          <t xml:space="preserve">Yes</t>
        </is>
      </c>
      <c r="H277" s="1" t="inlineStr">
        <is>
          <t xml:space="preserve">High</t>
        </is>
      </c>
      <c r="I277" s="2"/>
      <c r="J277" s="1" t="inlineStr">
        <is>
          <t xml:space="preserve">Unassigned</t>
        </is>
      </c>
      <c r="K277" s="1"/>
      <c r="L277" s="1"/>
      <c r="M277" s="2"/>
    </row>
    <row r="278">
      <c r="A278" s="1" t="inlineStr">
        <is>
          <t xml:space="preserve">R-277</t>
        </is>
      </c>
      <c r="B278" s="1" t="inlineStr">
        <is>
          <t xml:space="preserve">A.4</t>
        </is>
      </c>
      <c r="C278" s="1"/>
      <c r="D278" s="1">
        <v>52</v>
      </c>
      <c r="E278" s="2" t="inlineStr">
        <is>
          <t xml:space="preserve">The contractor/subcontractor must take appropriate and timely action (this can be specified in the contract) to correct or mitigate any weaknesses discovered during such testing, generally at no additional cost.</t>
        </is>
      </c>
      <c r="F278" s="1" t="inlineStr">
        <is>
          <t xml:space="preserve">must</t>
        </is>
      </c>
      <c r="G278" s="1" t="inlineStr">
        <is>
          <t xml:space="preserve">Yes</t>
        </is>
      </c>
      <c r="H278" s="1" t="inlineStr">
        <is>
          <t xml:space="preserve">High</t>
        </is>
      </c>
      <c r="I278" s="2"/>
      <c r="J278" s="1" t="inlineStr">
        <is>
          <t xml:space="preserve">Unassigned</t>
        </is>
      </c>
      <c r="K278" s="1"/>
      <c r="L278" s="1"/>
      <c r="M278" s="2" t="inlineStr">
        <is>
          <t xml:space="preserve">qa-candidate:weak-verifiability</t>
        </is>
      </c>
    </row>
    <row r="279">
      <c r="A279" s="1" t="inlineStr">
        <is>
          <t xml:space="preserve">R-278</t>
        </is>
      </c>
      <c r="B279" s="1" t="inlineStr">
        <is>
          <t xml:space="preserve">A.4</t>
        </is>
      </c>
      <c r="C279" s="1"/>
      <c r="D279" s="1">
        <v>52</v>
      </c>
      <c r="E279" s="2" t="inlineStr">
        <is>
          <t xml:space="preserve">If non-VA owned equipment must be used to fulfill the requirements of a contract, it must be stated in the service agreement, SOW or contract.</t>
        </is>
      </c>
      <c r="F279" s="1" t="inlineStr">
        <is>
          <t xml:space="preserve">must</t>
        </is>
      </c>
      <c r="G279" s="1" t="inlineStr">
        <is>
          <t xml:space="preserve">Yes</t>
        </is>
      </c>
      <c r="H279" s="1" t="inlineStr">
        <is>
          <t xml:space="preserve">High</t>
        </is>
      </c>
      <c r="I279" s="2"/>
      <c r="J279" s="1" t="inlineStr">
        <is>
          <t xml:space="preserve">Unassigned</t>
        </is>
      </c>
      <c r="K279" s="1"/>
      <c r="L279" s="1"/>
      <c r="M279" s="2"/>
    </row>
    <row r="280">
      <c r="A280" s="1" t="inlineStr">
        <is>
          <t xml:space="preserve">R-279</t>
        </is>
      </c>
      <c r="B280" s="1" t="inlineStr">
        <is>
          <t xml:space="preserve">A.4</t>
        </is>
      </c>
      <c r="C280" s="1"/>
      <c r="D280" s="1">
        <v>52</v>
      </c>
      <c r="E280" s="2" t="inlineStr">
        <is>
          <t xml:space="preserve">All of the security controls required for government furnished equipment (GFE) must be utilized in approved other equipment (OE) and must be funded by the owner of the equipment.</t>
        </is>
      </c>
      <c r="F280" s="1" t="inlineStr">
        <is>
          <t xml:space="preserve">must</t>
        </is>
      </c>
      <c r="G280" s="1" t="inlineStr">
        <is>
          <t xml:space="preserve">Yes</t>
        </is>
      </c>
      <c r="H280" s="1" t="inlineStr">
        <is>
          <t xml:space="preserve">High</t>
        </is>
      </c>
      <c r="I280" s="2"/>
      <c r="J280" s="1" t="inlineStr">
        <is>
          <t xml:space="preserve">Unassigned</t>
        </is>
      </c>
      <c r="K280" s="1"/>
      <c r="L280" s="1"/>
      <c r="M280" s="2"/>
    </row>
    <row r="281">
      <c r="A281" s="1" t="inlineStr">
        <is>
          <t xml:space="preserve">R-280</t>
        </is>
      </c>
      <c r="B281" s="1" t="inlineStr">
        <is>
          <t xml:space="preserve">A.4</t>
        </is>
      </c>
      <c r="C281" s="1"/>
      <c r="D281" s="1">
        <v>52</v>
      </c>
      <c r="E281" s="2" t="inlineStr">
        <is>
          <t xml:space="preserve">All remote systems must be equipped with, and use, a VA-approved antivirus (AV) software and a personal (host-based or enclave based) firewall that is configured with a VA-approved configuration.</t>
        </is>
      </c>
      <c r="F281" s="1" t="inlineStr">
        <is>
          <t xml:space="preserve">must</t>
        </is>
      </c>
      <c r="G281" s="1" t="inlineStr">
        <is>
          <t xml:space="preserve">Yes</t>
        </is>
      </c>
      <c r="H281" s="1" t="inlineStr">
        <is>
          <t xml:space="preserve">High</t>
        </is>
      </c>
      <c r="I281" s="2"/>
      <c r="J281" s="1" t="inlineStr">
        <is>
          <t xml:space="preserve">Unassigned</t>
        </is>
      </c>
      <c r="K281" s="1"/>
      <c r="L281" s="1"/>
      <c r="M281" s="2"/>
    </row>
    <row r="282">
      <c r="A282" s="1" t="inlineStr">
        <is>
          <t xml:space="preserve">R-281</t>
        </is>
      </c>
      <c r="B282" s="1" t="inlineStr">
        <is>
          <t xml:space="preserve">A.4</t>
        </is>
      </c>
      <c r="C282" s="1"/>
      <c r="D282" s="1">
        <v>52</v>
      </c>
      <c r="E282" s="2" t="inlineStr">
        <is>
          <t xml:space="preserve">Software must be kept current, including all critical updates and patches.</t>
        </is>
      </c>
      <c r="F282" s="1" t="inlineStr">
        <is>
          <t xml:space="preserve">must</t>
        </is>
      </c>
      <c r="G282" s="1" t="inlineStr">
        <is>
          <t xml:space="preserve">Yes</t>
        </is>
      </c>
      <c r="H282" s="1" t="inlineStr">
        <is>
          <t xml:space="preserve">High</t>
        </is>
      </c>
      <c r="I282" s="2"/>
      <c r="J282" s="1" t="inlineStr">
        <is>
          <t xml:space="preserve">Unassigned</t>
        </is>
      </c>
      <c r="K282" s="1"/>
      <c r="L282" s="1"/>
      <c r="M282" s="2"/>
    </row>
    <row r="283">
      <c r="A283" s="1" t="inlineStr">
        <is>
          <t xml:space="preserve">R-282</t>
        </is>
      </c>
      <c r="B283" s="1" t="inlineStr">
        <is>
          <t xml:space="preserve">A.4</t>
        </is>
      </c>
      <c r="C283" s="1"/>
      <c r="D283" s="1">
        <v>53</v>
      </c>
      <c r="E283" s="2" t="inlineStr">
        <is>
          <t xml:space="preserve">Owners of approved OE are responsible for providing and maintaining the anti-viral software and the firewall on the non-VA owned OE.</t>
        </is>
      </c>
      <c r="F283" s="1" t="inlineStr">
        <is>
          <t xml:space="preserve">responsible</t>
        </is>
      </c>
      <c r="G283" s="1" t="inlineStr">
        <is>
          <t xml:space="preserve">Yes</t>
        </is>
      </c>
      <c r="H283" s="1" t="inlineStr">
        <is>
          <t xml:space="preserve">High</t>
        </is>
      </c>
      <c r="I283" s="2"/>
      <c r="J283" s="1" t="inlineStr">
        <is>
          <t xml:space="preserve">Unassigned</t>
        </is>
      </c>
      <c r="K283" s="1"/>
      <c r="L283" s="1"/>
      <c r="M283" s="2"/>
    </row>
    <row r="284">
      <c r="A284" s="1" t="inlineStr">
        <is>
          <t xml:space="preserve">R-283</t>
        </is>
      </c>
      <c r="B284" s="1" t="inlineStr">
        <is>
          <t xml:space="preserve">A.4</t>
        </is>
      </c>
      <c r="C284" s="1"/>
      <c r="D284" s="1">
        <v>53</v>
      </c>
      <c r="E284" s="2" t="inlineStr">
        <is>
          <t xml:space="preserve">g. All electronic storage media used on non-VA leased or non-VA owned IT equipment that is used to store, process, or access VA information must be handled in adherence with VA Handbook 6500.1, Electronic Media Sanitization upon: (i) completion or termination of the contract or (ii) disposal or return of the IT equipment by the contractor/subcontractor or any person acting on behalf of the contractor/subcontractor, whichever is earlier.</t>
        </is>
      </c>
      <c r="F284" s="1" t="inlineStr">
        <is>
          <t xml:space="preserve">must</t>
        </is>
      </c>
      <c r="G284" s="1" t="inlineStr">
        <is>
          <t xml:space="preserve">Yes</t>
        </is>
      </c>
      <c r="H284" s="1" t="inlineStr">
        <is>
          <t xml:space="preserve">High</t>
        </is>
      </c>
      <c r="I284" s="2"/>
      <c r="J284" s="1" t="inlineStr">
        <is>
          <t xml:space="preserve">Unassigned</t>
        </is>
      </c>
      <c r="K284" s="1"/>
      <c r="L284" s="1"/>
      <c r="M284" s="2"/>
    </row>
    <row r="285">
      <c r="A285" s="1" t="inlineStr">
        <is>
          <t xml:space="preserve">R-284</t>
        </is>
      </c>
      <c r="B285" s="1" t="inlineStr">
        <is>
          <t xml:space="preserve">A.4</t>
        </is>
      </c>
      <c r="C285" s="1"/>
      <c r="D285" s="1">
        <v>53</v>
      </c>
      <c r="E285" s="2" t="inlineStr">
        <is>
          <t xml:space="preserve">Media (hard drives, optical disks, CDs, back-up tapes, etc.) used by the contractors/ subcontractors that contain VA information must be returned to the VA for sanitization or destruction or the contractor/subcontractor must self-certify that the media has been disposed of per 6500.1 requirements.</t>
        </is>
      </c>
      <c r="F285" s="1" t="inlineStr">
        <is>
          <t xml:space="preserve">must</t>
        </is>
      </c>
      <c r="G285" s="1" t="inlineStr">
        <is>
          <t xml:space="preserve">Yes</t>
        </is>
      </c>
      <c r="H285" s="1" t="inlineStr">
        <is>
          <t xml:space="preserve">High</t>
        </is>
      </c>
      <c r="I285" s="2"/>
      <c r="J285" s="1" t="inlineStr">
        <is>
          <t xml:space="preserve">Unassigned</t>
        </is>
      </c>
      <c r="K285" s="1"/>
      <c r="L285" s="1"/>
      <c r="M285" s="2"/>
    </row>
    <row r="286">
      <c r="A286" s="1" t="inlineStr">
        <is>
          <t xml:space="preserve">R-285</t>
        </is>
      </c>
      <c r="B286" s="1" t="inlineStr">
        <is>
          <t xml:space="preserve">A.4</t>
        </is>
      </c>
      <c r="C286" s="1"/>
      <c r="D286" s="1">
        <v>53</v>
      </c>
      <c r="E286" s="2" t="inlineStr">
        <is>
          <t xml:space="preserve">This must be completed within 30 days of termination of the contract.</t>
        </is>
      </c>
      <c r="F286" s="1" t="inlineStr">
        <is>
          <t xml:space="preserve">must</t>
        </is>
      </c>
      <c r="G286" s="1" t="inlineStr">
        <is>
          <t xml:space="preserve">Yes</t>
        </is>
      </c>
      <c r="H286" s="1" t="inlineStr">
        <is>
          <t xml:space="preserve">High</t>
        </is>
      </c>
      <c r="I286" s="2"/>
      <c r="J286" s="1" t="inlineStr">
        <is>
          <t xml:space="preserve">Unassigned</t>
        </is>
      </c>
      <c r="K286" s="1"/>
      <c r="L286" s="1"/>
      <c r="M286" s="2"/>
    </row>
    <row r="287">
      <c r="A287" s="1" t="inlineStr">
        <is>
          <t xml:space="preserve">R-286</t>
        </is>
      </c>
      <c r="B287" s="1" t="inlineStr">
        <is>
          <t xml:space="preserve">A.4</t>
        </is>
      </c>
      <c r="C287" s="1"/>
      <c r="D287" s="1">
        <v>53</v>
      </c>
      <c r="E287" s="2" t="inlineStr">
        <is>
          <t xml:space="preserve">h. Bio-Medical devices and other equipment or systems containing media (hard drives, optical disks, etc.) with VA sensitive information must not be returned to the vendor at the end of lease, for trade-in, or other purposes.</t>
        </is>
      </c>
      <c r="F287" s="1" t="inlineStr">
        <is>
          <t xml:space="preserve">must</t>
        </is>
      </c>
      <c r="G287" s="1" t="inlineStr">
        <is>
          <t xml:space="preserve">Yes</t>
        </is>
      </c>
      <c r="H287" s="1" t="inlineStr">
        <is>
          <t xml:space="preserve">High</t>
        </is>
      </c>
      <c r="I287" s="2"/>
      <c r="J287" s="1" t="inlineStr">
        <is>
          <t xml:space="preserve">Unassigned</t>
        </is>
      </c>
      <c r="K287" s="1"/>
      <c r="L287" s="1"/>
      <c r="M287" s="2"/>
    </row>
    <row r="288">
      <c r="A288" s="1" t="inlineStr">
        <is>
          <t xml:space="preserve">R-287</t>
        </is>
      </c>
      <c r="B288" s="1" t="inlineStr">
        <is>
          <t xml:space="preserve">A.4</t>
        </is>
      </c>
      <c r="C288" s="1"/>
      <c r="D288" s="1">
        <v>53</v>
      </c>
      <c r="E288" s="2" t="inlineStr">
        <is>
          <t xml:space="preserve">(1) Vendor must accept the system without the drive;</t>
        </is>
      </c>
      <c r="F288" s="1" t="inlineStr">
        <is>
          <t xml:space="preserve">must</t>
        </is>
      </c>
      <c r="G288" s="1" t="inlineStr">
        <is>
          <t xml:space="preserve">Yes</t>
        </is>
      </c>
      <c r="H288" s="1" t="inlineStr">
        <is>
          <t xml:space="preserve">High</t>
        </is>
      </c>
      <c r="I288" s="2"/>
      <c r="J288" s="1" t="inlineStr">
        <is>
          <t xml:space="preserve">Unassigned</t>
        </is>
      </c>
      <c r="K288" s="1"/>
      <c r="L288" s="1"/>
      <c r="M288" s="2" t="inlineStr">
        <is>
          <t xml:space="preserve">under: The options are: — table-derived</t>
        </is>
      </c>
    </row>
    <row r="289">
      <c r="A289" s="1" t="inlineStr">
        <is>
          <t xml:space="preserve">R-288</t>
        </is>
      </c>
      <c r="B289" s="1" t="inlineStr">
        <is>
          <t xml:space="preserve">A.4</t>
        </is>
      </c>
      <c r="C289" s="1"/>
      <c r="D289" s="1">
        <v>53</v>
      </c>
      <c r="E289" s="2" t="inlineStr">
        <is>
          <t xml:space="preserve">(2) VA's initial medical device purchase includes a spare drive which must be installed in place of the original drive at time of turn-in; or</t>
        </is>
      </c>
      <c r="F289" s="1" t="inlineStr">
        <is>
          <t xml:space="preserve">must</t>
        </is>
      </c>
      <c r="G289" s="1" t="inlineStr">
        <is>
          <t xml:space="preserve">Yes</t>
        </is>
      </c>
      <c r="H289" s="1" t="inlineStr">
        <is>
          <t xml:space="preserve">High</t>
        </is>
      </c>
      <c r="I289" s="2"/>
      <c r="J289" s="1" t="inlineStr">
        <is>
          <t xml:space="preserve">Government Dependency</t>
        </is>
      </c>
      <c r="K289" s="1" t="inlineStr">
        <is>
          <t xml:space="preserve">Government</t>
        </is>
      </c>
      <c r="L289" s="1"/>
      <c r="M289" s="2" t="inlineStr">
        <is>
          <t xml:space="preserve">under: The options are: — table-derived; government-obligation</t>
        </is>
      </c>
    </row>
    <row r="290">
      <c r="A290" s="1" t="inlineStr">
        <is>
          <t xml:space="preserve">R-289</t>
        </is>
      </c>
      <c r="B290" s="1" t="inlineStr">
        <is>
          <t xml:space="preserve">A.4</t>
        </is>
      </c>
      <c r="C290" s="1"/>
      <c r="D290" s="1">
        <v>53</v>
      </c>
      <c r="E290" s="2" t="inlineStr">
        <is>
          <t xml:space="preserve">(3) VA must reimburse the company for media at a reasonable open market replacement cost at time of purchase.</t>
        </is>
      </c>
      <c r="F290" s="1" t="inlineStr">
        <is>
          <t xml:space="preserve">must</t>
        </is>
      </c>
      <c r="G290" s="1" t="inlineStr">
        <is>
          <t xml:space="preserve">Yes</t>
        </is>
      </c>
      <c r="H290" s="1" t="inlineStr">
        <is>
          <t xml:space="preserve">High</t>
        </is>
      </c>
      <c r="I290" s="2"/>
      <c r="J290" s="1" t="inlineStr">
        <is>
          <t xml:space="preserve">Government Dependency</t>
        </is>
      </c>
      <c r="K290" s="1" t="inlineStr">
        <is>
          <t xml:space="preserve">Government</t>
        </is>
      </c>
      <c r="L290" s="1"/>
      <c r="M290" s="2" t="inlineStr">
        <is>
          <t xml:space="preserve">under: The options are: — table-derived; government-obligation</t>
        </is>
      </c>
    </row>
    <row r="291">
      <c r="A291" s="1" t="inlineStr">
        <is>
          <t xml:space="preserve">R-290</t>
        </is>
      </c>
      <c r="B291" s="1" t="inlineStr">
        <is>
          <t xml:space="preserve">A.4</t>
        </is>
      </c>
      <c r="C291" s="1"/>
      <c r="D291" s="1">
        <v>53</v>
      </c>
      <c r="E291" s="2" t="inlineStr">
        <is>
          <t xml:space="preserve">(a) The equipment vendor must have an existing BAA if the device being traded in has sensitive information stored on it and hard drive(s) from the system are being returned physically intact; and</t>
        </is>
      </c>
      <c r="F291" s="1" t="inlineStr">
        <is>
          <t xml:space="preserve">must</t>
        </is>
      </c>
      <c r="G291" s="1" t="inlineStr">
        <is>
          <t xml:space="preserve">Yes</t>
        </is>
      </c>
      <c r="H291" s="1" t="inlineStr">
        <is>
          <t xml:space="preserve">High</t>
        </is>
      </c>
      <c r="I291" s="2"/>
      <c r="J291" s="1" t="inlineStr">
        <is>
          <t xml:space="preserve">Unassigned</t>
        </is>
      </c>
      <c r="K291" s="1"/>
      <c r="L291" s="1"/>
      <c r="M291" s="2" t="inlineStr">
        <is>
          <t xml:space="preserve">under: The options are: — table-derived</t>
        </is>
      </c>
    </row>
    <row r="292">
      <c r="A292" s="1" t="inlineStr">
        <is>
          <t xml:space="preserve">R-291</t>
        </is>
      </c>
      <c r="B292" s="1" t="inlineStr">
        <is>
          <t xml:space="preserve">A.4</t>
        </is>
      </c>
      <c r="C292" s="1"/>
      <c r="D292" s="1">
        <v>53</v>
      </c>
      <c r="E292" s="2" t="inlineStr">
        <is>
          <t xml:space="preserve">(b) Any fixed hard drive on the device must be non-destructively sanitized to the greatest extent possible without negatively impacting system operation.</t>
        </is>
      </c>
      <c r="F292" s="1" t="inlineStr">
        <is>
          <t xml:space="preserve">must</t>
        </is>
      </c>
      <c r="G292" s="1" t="inlineStr">
        <is>
          <t xml:space="preserve">Yes</t>
        </is>
      </c>
      <c r="H292" s="1" t="inlineStr">
        <is>
          <t xml:space="preserve">High</t>
        </is>
      </c>
      <c r="I292" s="2"/>
      <c r="J292" s="1" t="inlineStr">
        <is>
          <t xml:space="preserve">Unassigned</t>
        </is>
      </c>
      <c r="K292" s="1"/>
      <c r="L292" s="1"/>
      <c r="M292" s="2" t="inlineStr">
        <is>
          <t xml:space="preserve">under: The options are: — table-derived</t>
        </is>
      </c>
    </row>
    <row r="293">
      <c r="A293" s="1" t="inlineStr">
        <is>
          <t xml:space="preserve">R-292</t>
        </is>
      </c>
      <c r="B293" s="1" t="inlineStr">
        <is>
          <t xml:space="preserve">A.6</t>
        </is>
      </c>
      <c r="C293" s="1"/>
      <c r="D293" s="1">
        <v>53</v>
      </c>
      <c r="E293" s="2" t="inlineStr">
        <is>
          <t xml:space="preserve">The contractor/ subcontractor shall immediately notify the COR and simultaneously, the designated ISO and Privacy Officer for the contract of any known or suspected security/privacy incidents, or any unauthorized disclosure of sensitive information, including that contained in system(s) to which the contractor/ subcontractor has access.</t>
        </is>
      </c>
      <c r="F293" s="1" t="inlineStr">
        <is>
          <t xml:space="preserve">shall</t>
        </is>
      </c>
      <c r="G293" s="1" t="inlineStr">
        <is>
          <t xml:space="preserve">Yes</t>
        </is>
      </c>
      <c r="H293" s="1" t="inlineStr">
        <is>
          <t xml:space="preserve">High</t>
        </is>
      </c>
      <c r="I293" s="2"/>
      <c r="J293" s="1" t="inlineStr">
        <is>
          <t xml:space="preserve">Unassigned</t>
        </is>
      </c>
      <c r="K293" s="1"/>
      <c r="L293" s="1"/>
      <c r="M293" s="2"/>
    </row>
    <row r="294">
      <c r="A294" s="1" t="inlineStr">
        <is>
          <t xml:space="preserve">R-293</t>
        </is>
      </c>
      <c r="B294" s="1" t="inlineStr">
        <is>
          <t xml:space="preserve">A.6</t>
        </is>
      </c>
      <c r="C294" s="1"/>
      <c r="D294" s="1">
        <v>54</v>
      </c>
      <c r="E294" s="2" t="inlineStr">
        <is>
          <t xml:space="preserve">b. To the extent known by the contractor/subcontractor, the contractor/ subcontractor's notice to VA shall identify the information involved, the circumstances surrounding the incident (including to whom, how, when, and where the VA information or assets were placed at risk or compromised), and any other information that the contractor/subcontractor considers relevant.</t>
        </is>
      </c>
      <c r="F294" s="1" t="inlineStr">
        <is>
          <t xml:space="preserve">shall</t>
        </is>
      </c>
      <c r="G294" s="1" t="inlineStr">
        <is>
          <t xml:space="preserve">Yes</t>
        </is>
      </c>
      <c r="H294" s="1" t="inlineStr">
        <is>
          <t xml:space="preserve">High</t>
        </is>
      </c>
      <c r="I294" s="2"/>
      <c r="J294" s="1" t="inlineStr">
        <is>
          <t xml:space="preserve">Unassigned</t>
        </is>
      </c>
      <c r="K294" s="1"/>
      <c r="L294" s="1"/>
      <c r="M294" s="2"/>
    </row>
    <row r="295">
      <c r="A295" s="1" t="inlineStr">
        <is>
          <t xml:space="preserve">R-294</t>
        </is>
      </c>
      <c r="B295" s="1" t="inlineStr">
        <is>
          <t xml:space="preserve">A.6</t>
        </is>
      </c>
      <c r="C295" s="1"/>
      <c r="D295" s="1">
        <v>54</v>
      </c>
      <c r="E295" s="2" t="inlineStr">
        <is>
          <t xml:space="preserve">c. With respect to unsecured protected health information, the business associate is deemed to have discovered a data breach when the business associate knew or should have known of a breach of such information.</t>
        </is>
      </c>
      <c r="F295" s="1" t="inlineStr">
        <is>
          <t xml:space="preserve">other</t>
        </is>
      </c>
      <c r="G295" s="1" t="inlineStr">
        <is>
          <t xml:space="preserve">Yes</t>
        </is>
      </c>
      <c r="H295" s="1" t="inlineStr">
        <is>
          <t xml:space="preserve">High</t>
        </is>
      </c>
      <c r="I295" s="2"/>
      <c r="J295" s="1" t="inlineStr">
        <is>
          <t xml:space="preserve">Unassigned</t>
        </is>
      </c>
      <c r="K295" s="1"/>
      <c r="L295" s="1"/>
      <c r="M295" s="2" t="inlineStr">
        <is>
          <t xml:space="preserve">qa-candidate:vague</t>
        </is>
      </c>
    </row>
    <row r="296">
      <c r="A296" s="1" t="inlineStr">
        <is>
          <t xml:space="preserve">R-295</t>
        </is>
      </c>
      <c r="B296" s="1" t="inlineStr">
        <is>
          <t xml:space="preserve">A.6</t>
        </is>
      </c>
      <c r="C296" s="1"/>
      <c r="D296" s="1">
        <v>54</v>
      </c>
      <c r="E296" s="2" t="inlineStr">
        <is>
          <t xml:space="preserve">Upon discovery, the business associate must notify the covered entity of the breach.</t>
        </is>
      </c>
      <c r="F296" s="1" t="inlineStr">
        <is>
          <t xml:space="preserve">must</t>
        </is>
      </c>
      <c r="G296" s="1" t="inlineStr">
        <is>
          <t xml:space="preserve">Yes</t>
        </is>
      </c>
      <c r="H296" s="1" t="inlineStr">
        <is>
          <t xml:space="preserve">High</t>
        </is>
      </c>
      <c r="I296" s="2"/>
      <c r="J296" s="1" t="inlineStr">
        <is>
          <t xml:space="preserve">Unassigned</t>
        </is>
      </c>
      <c r="K296" s="1"/>
      <c r="L296" s="1"/>
      <c r="M296" s="2"/>
    </row>
    <row r="297">
      <c r="A297" s="1" t="inlineStr">
        <is>
          <t xml:space="preserve">R-296</t>
        </is>
      </c>
      <c r="B297" s="1" t="inlineStr">
        <is>
          <t xml:space="preserve">A.6</t>
        </is>
      </c>
      <c r="C297" s="1"/>
      <c r="D297" s="1">
        <v>54</v>
      </c>
      <c r="E297" s="2" t="inlineStr">
        <is>
          <t xml:space="preserve">d. In instances of theft or break-in or other criminal activity, the contractor/subcontractor must concurrently report the incident to the appropriate law enforcement entity (or entities) of jurisdiction, including the VA OIG and Security and Law Enforcement.</t>
        </is>
      </c>
      <c r="F297" s="1" t="inlineStr">
        <is>
          <t xml:space="preserve">must</t>
        </is>
      </c>
      <c r="G297" s="1" t="inlineStr">
        <is>
          <t xml:space="preserve">Yes</t>
        </is>
      </c>
      <c r="H297" s="1" t="inlineStr">
        <is>
          <t xml:space="preserve">High</t>
        </is>
      </c>
      <c r="I297" s="2"/>
      <c r="J297" s="1" t="inlineStr">
        <is>
          <t xml:space="preserve">Unassigned</t>
        </is>
      </c>
      <c r="K297" s="1"/>
      <c r="L297" s="1"/>
      <c r="M297" s="2"/>
    </row>
    <row r="298">
      <c r="A298" s="1" t="inlineStr">
        <is>
          <t xml:space="preserve">R-297</t>
        </is>
      </c>
      <c r="B298" s="1" t="inlineStr">
        <is>
          <t xml:space="preserve">A.6</t>
        </is>
      </c>
      <c r="C298" s="1"/>
      <c r="D298" s="1">
        <v>54</v>
      </c>
      <c r="E298" s="2" t="inlineStr">
        <is>
          <t xml:space="preserve">The contractor, its employees, and its subcontractors and their employees shall cooperate with VA and any law enforcement authority responsible for the investigation and prosecution of any possible criminal law violation(s) associated with any incident.</t>
        </is>
      </c>
      <c r="F298" s="1" t="inlineStr">
        <is>
          <t xml:space="preserve">shall</t>
        </is>
      </c>
      <c r="G298" s="1" t="inlineStr">
        <is>
          <t xml:space="preserve">Yes</t>
        </is>
      </c>
      <c r="H298" s="1" t="inlineStr">
        <is>
          <t xml:space="preserve">High</t>
        </is>
      </c>
      <c r="I298" s="2"/>
      <c r="J298" s="1" t="inlineStr">
        <is>
          <t xml:space="preserve">Unassigned</t>
        </is>
      </c>
      <c r="K298" s="1"/>
      <c r="L298" s="1"/>
      <c r="M298" s="2"/>
    </row>
    <row r="299">
      <c r="A299" s="1" t="inlineStr">
        <is>
          <t xml:space="preserve">R-298</t>
        </is>
      </c>
      <c r="B299" s="1" t="inlineStr">
        <is>
          <t xml:space="preserve">A.6</t>
        </is>
      </c>
      <c r="C299" s="1"/>
      <c r="D299" s="1">
        <v>54</v>
      </c>
      <c r="E299" s="2" t="inlineStr">
        <is>
          <t xml:space="preserve">The contractor/subcontractor shall cooperate with VA in any civil litigation to recover VA information, obtain monetary or other compensation from a third party for damages arising from any incident, or obtain injunctive relief against any third party arising from, or related to, the incident.</t>
        </is>
      </c>
      <c r="F299" s="1" t="inlineStr">
        <is>
          <t xml:space="preserve">shall</t>
        </is>
      </c>
      <c r="G299" s="1" t="inlineStr">
        <is>
          <t xml:space="preserve">Yes</t>
        </is>
      </c>
      <c r="H299" s="1" t="inlineStr">
        <is>
          <t xml:space="preserve">High</t>
        </is>
      </c>
      <c r="I299" s="2"/>
      <c r="J299" s="1" t="inlineStr">
        <is>
          <t xml:space="preserve">Unassigned</t>
        </is>
      </c>
      <c r="K299" s="1"/>
      <c r="L299" s="1"/>
      <c r="M299" s="2"/>
    </row>
    <row r="300">
      <c r="A300" s="1" t="inlineStr">
        <is>
          <t xml:space="preserve">R-299</t>
        </is>
      </c>
      <c r="B300" s="1" t="inlineStr">
        <is>
          <t xml:space="preserve">A.7</t>
        </is>
      </c>
      <c r="C300" s="1"/>
      <c r="D300" s="1">
        <v>54</v>
      </c>
      <c r="E300" s="2" t="inlineStr">
        <is>
          <t xml:space="preserve">b. The contractor/subcontractor shall provide notice to VA of a "security incident" as set forth in the Security Incident Investigation section above.</t>
        </is>
      </c>
      <c r="F300" s="1" t="inlineStr">
        <is>
          <t xml:space="preserve">shall</t>
        </is>
      </c>
      <c r="G300" s="1" t="inlineStr">
        <is>
          <t xml:space="preserve">Yes</t>
        </is>
      </c>
      <c r="H300" s="1" t="inlineStr">
        <is>
          <t xml:space="preserve">High</t>
        </is>
      </c>
      <c r="I300" s="2"/>
      <c r="J300" s="1" t="inlineStr">
        <is>
          <t xml:space="preserve">Unassigned</t>
        </is>
      </c>
      <c r="K300" s="1"/>
      <c r="L300" s="1"/>
      <c r="M300" s="2" t="inlineStr">
        <is>
          <t xml:space="preserve">xref:unresolved</t>
        </is>
      </c>
    </row>
    <row r="301">
      <c r="A301" s="1" t="inlineStr">
        <is>
          <t xml:space="preserve">R-300</t>
        </is>
      </c>
      <c r="B301" s="1" t="inlineStr">
        <is>
          <t xml:space="preserve">A.7</t>
        </is>
      </c>
      <c r="C301" s="1"/>
      <c r="D301" s="1">
        <v>54</v>
      </c>
      <c r="E301" s="2" t="inlineStr">
        <is>
          <t xml:space="preserve">Upon such notification, VA must secure from a non- Department entity or the VA Office of Inspector General an independent risk analysis of the data breach to determine the level of risk associated with the data breach for the potential misuse of any sensitive personal information involved in the data breach.</t>
        </is>
      </c>
      <c r="F301" s="1" t="inlineStr">
        <is>
          <t xml:space="preserve">must</t>
        </is>
      </c>
      <c r="G301" s="1" t="inlineStr">
        <is>
          <t xml:space="preserve">Yes</t>
        </is>
      </c>
      <c r="H301" s="1" t="inlineStr">
        <is>
          <t xml:space="preserve">High</t>
        </is>
      </c>
      <c r="I301" s="2"/>
      <c r="J301" s="1" t="inlineStr">
        <is>
          <t xml:space="preserve">Government Dependency</t>
        </is>
      </c>
      <c r="K301" s="1" t="inlineStr">
        <is>
          <t xml:space="preserve">Government</t>
        </is>
      </c>
      <c r="L301" s="1"/>
      <c r="M301" s="2" t="inlineStr">
        <is>
          <t xml:space="preserve">government-obligation</t>
        </is>
      </c>
    </row>
    <row r="302">
      <c r="A302" s="1" t="inlineStr">
        <is>
          <t xml:space="preserve">R-301</t>
        </is>
      </c>
      <c r="B302" s="1" t="inlineStr">
        <is>
          <t xml:space="preserve">A.7</t>
        </is>
      </c>
      <c r="C302" s="1"/>
      <c r="D302" s="1">
        <v>54</v>
      </c>
      <c r="E302" s="2" t="inlineStr">
        <is>
          <t xml:space="preserve">Contractor shall fully cooperate with the entity performing the risk analysis.</t>
        </is>
      </c>
      <c r="F302" s="1" t="inlineStr">
        <is>
          <t xml:space="preserve">shall</t>
        </is>
      </c>
      <c r="G302" s="1" t="inlineStr">
        <is>
          <t xml:space="preserve">Yes</t>
        </is>
      </c>
      <c r="H302" s="1" t="inlineStr">
        <is>
          <t xml:space="preserve">High</t>
        </is>
      </c>
      <c r="I302" s="2"/>
      <c r="J302" s="1" t="inlineStr">
        <is>
          <t xml:space="preserve">Unassigned</t>
        </is>
      </c>
      <c r="K302" s="1"/>
      <c r="L302" s="1"/>
      <c r="M302" s="2"/>
    </row>
    <row r="303">
      <c r="A303" s="1" t="inlineStr">
        <is>
          <t xml:space="preserve">R-302</t>
        </is>
      </c>
      <c r="B303" s="1" t="inlineStr">
        <is>
          <t xml:space="preserve">A.7</t>
        </is>
      </c>
      <c r="C303" s="1"/>
      <c r="D303" s="1">
        <v>54</v>
      </c>
      <c r="E303" s="2" t="inlineStr">
        <is>
          <t xml:space="preserve">c. Each risk analysis shall address all relevant information concerning the data breach, including the following:</t>
        </is>
      </c>
      <c r="F303" s="1" t="inlineStr">
        <is>
          <t xml:space="preserve">shall</t>
        </is>
      </c>
      <c r="G303" s="1" t="inlineStr">
        <is>
          <t xml:space="preserve">Yes</t>
        </is>
      </c>
      <c r="H303" s="1" t="inlineStr">
        <is>
          <t xml:space="preserve">High</t>
        </is>
      </c>
      <c r="I303" s="2"/>
      <c r="J303" s="1" t="inlineStr">
        <is>
          <t xml:space="preserve">Unassigned</t>
        </is>
      </c>
      <c r="K303" s="1"/>
      <c r="L303" s="1"/>
      <c r="M303" s="2"/>
    </row>
    <row r="304">
      <c r="A304" s="1" t="inlineStr">
        <is>
          <t xml:space="preserve">R-303</t>
        </is>
      </c>
      <c r="B304" s="1" t="inlineStr">
        <is>
          <t xml:space="preserve">A.7</t>
        </is>
      </c>
      <c r="C304" s="1"/>
      <c r="D304" s="1">
        <v>54</v>
      </c>
      <c r="E304" s="2" t="inlineStr">
        <is>
          <t xml:space="preserve">(1) Nature of the event (loss, theft, unauthorized access);</t>
        </is>
      </c>
      <c r="F304" s="1" t="inlineStr">
        <is>
          <t xml:space="preserve">other</t>
        </is>
      </c>
      <c r="G304" s="1" t="inlineStr">
        <is>
          <t xml:space="preserve">Yes</t>
        </is>
      </c>
      <c r="H304" s="1" t="inlineStr">
        <is>
          <t xml:space="preserve">High</t>
        </is>
      </c>
      <c r="I304" s="2"/>
      <c r="J304" s="1" t="inlineStr">
        <is>
          <t xml:space="preserve">Unassigned</t>
        </is>
      </c>
      <c r="K304" s="1"/>
      <c r="L304" s="1"/>
      <c r="M304" s="2" t="inlineStr">
        <is>
          <t xml:space="preserve">under: Each risk analysis shall address all relevant information concerning the data breach, including the following: — table-derived</t>
        </is>
      </c>
    </row>
    <row r="305">
      <c r="A305" s="1" t="inlineStr">
        <is>
          <t xml:space="preserve">R-304</t>
        </is>
      </c>
      <c r="B305" s="1" t="inlineStr">
        <is>
          <t xml:space="preserve">A.7</t>
        </is>
      </c>
      <c r="C305" s="1"/>
      <c r="D305" s="1">
        <v>54</v>
      </c>
      <c r="E305" s="2" t="inlineStr">
        <is>
          <t xml:space="preserve">(2) Description of the event, including:</t>
        </is>
      </c>
      <c r="F305" s="1" t="inlineStr">
        <is>
          <t xml:space="preserve">other</t>
        </is>
      </c>
      <c r="G305" s="1" t="inlineStr">
        <is>
          <t xml:space="preserve">Yes</t>
        </is>
      </c>
      <c r="H305" s="1" t="inlineStr">
        <is>
          <t xml:space="preserve">High</t>
        </is>
      </c>
      <c r="I305" s="2"/>
      <c r="J305" s="1" t="inlineStr">
        <is>
          <t xml:space="preserve">Unassigned</t>
        </is>
      </c>
      <c r="K305" s="1"/>
      <c r="L305" s="1"/>
      <c r="M305" s="2" t="inlineStr">
        <is>
          <t xml:space="preserve">under: Each risk analysis shall address all relevant information concerning the data breach, including the following: — table-derived</t>
        </is>
      </c>
    </row>
    <row r="306">
      <c r="A306" s="1" t="inlineStr">
        <is>
          <t xml:space="preserve">R-305</t>
        </is>
      </c>
      <c r="B306" s="1" t="inlineStr">
        <is>
          <t xml:space="preserve">A.7</t>
        </is>
      </c>
      <c r="C306" s="1"/>
      <c r="D306" s="1">
        <v>55</v>
      </c>
      <c r="E306" s="2" t="inlineStr">
        <is>
          <t xml:space="preserve">(a) date of occurrence;</t>
        </is>
      </c>
      <c r="F306" s="1" t="inlineStr">
        <is>
          <t xml:space="preserve">other</t>
        </is>
      </c>
      <c r="G306" s="1" t="inlineStr">
        <is>
          <t xml:space="preserve">Yes</t>
        </is>
      </c>
      <c r="H306" s="1" t="inlineStr">
        <is>
          <t xml:space="preserve">High</t>
        </is>
      </c>
      <c r="I306" s="2"/>
      <c r="J306" s="1" t="inlineStr">
        <is>
          <t xml:space="preserve">Unassigned</t>
        </is>
      </c>
      <c r="K306" s="1"/>
      <c r="L306" s="1"/>
      <c r="M306" s="2" t="inlineStr">
        <is>
          <t xml:space="preserve">under: (2) Description of the event, including: — table-derived</t>
        </is>
      </c>
    </row>
    <row r="307">
      <c r="A307" s="1" t="inlineStr">
        <is>
          <t xml:space="preserve">R-306</t>
        </is>
      </c>
      <c r="B307" s="1" t="inlineStr">
        <is>
          <t xml:space="preserve">A.7</t>
        </is>
      </c>
      <c r="C307" s="1"/>
      <c r="D307" s="1">
        <v>55</v>
      </c>
      <c r="E307" s="2" t="inlineStr">
        <is>
          <t xml:space="preserve">(b) data elements involved, including any PII, such as full name, social security number, date of birth, home address, account number, disability code;</t>
        </is>
      </c>
      <c r="F307" s="1" t="inlineStr">
        <is>
          <t xml:space="preserve">other</t>
        </is>
      </c>
      <c r="G307" s="1" t="inlineStr">
        <is>
          <t xml:space="preserve">Yes</t>
        </is>
      </c>
      <c r="H307" s="1" t="inlineStr">
        <is>
          <t xml:space="preserve">High</t>
        </is>
      </c>
      <c r="I307" s="2"/>
      <c r="J307" s="1" t="inlineStr">
        <is>
          <t xml:space="preserve">Unassigned</t>
        </is>
      </c>
      <c r="K307" s="1"/>
      <c r="L307" s="1"/>
      <c r="M307" s="2" t="inlineStr">
        <is>
          <t xml:space="preserve">under: (2) Description of the event, including: — table-derived</t>
        </is>
      </c>
    </row>
    <row r="308">
      <c r="A308" s="1" t="inlineStr">
        <is>
          <t xml:space="preserve">R-307</t>
        </is>
      </c>
      <c r="B308" s="1" t="inlineStr">
        <is>
          <t xml:space="preserve">A.7</t>
        </is>
      </c>
      <c r="C308" s="1"/>
      <c r="D308" s="1">
        <v>55</v>
      </c>
      <c r="E308" s="2" t="inlineStr">
        <is>
          <t xml:space="preserve">(3) Number of individuals affected or potentially affected;</t>
        </is>
      </c>
      <c r="F308" s="1" t="inlineStr">
        <is>
          <t xml:space="preserve">other</t>
        </is>
      </c>
      <c r="G308" s="1" t="inlineStr">
        <is>
          <t xml:space="preserve">Yes</t>
        </is>
      </c>
      <c r="H308" s="1" t="inlineStr">
        <is>
          <t xml:space="preserve">High</t>
        </is>
      </c>
      <c r="I308" s="2"/>
      <c r="J308" s="1" t="inlineStr">
        <is>
          <t xml:space="preserve">Unassigned</t>
        </is>
      </c>
      <c r="K308" s="1"/>
      <c r="L308" s="1"/>
      <c r="M308" s="2" t="inlineStr">
        <is>
          <t xml:space="preserve">under: Each risk analysis shall address all relevant information concerning the data breach, including the following: — table-derived</t>
        </is>
      </c>
    </row>
    <row r="309">
      <c r="A309" s="1" t="inlineStr">
        <is>
          <t xml:space="preserve">R-308</t>
        </is>
      </c>
      <c r="B309" s="1" t="inlineStr">
        <is>
          <t xml:space="preserve">A.7</t>
        </is>
      </c>
      <c r="C309" s="1"/>
      <c r="D309" s="1">
        <v>55</v>
      </c>
      <c r="E309" s="2" t="inlineStr">
        <is>
          <t xml:space="preserve">(4) Names of individuals or groups affected or potentially affected;</t>
        </is>
      </c>
      <c r="F309" s="1" t="inlineStr">
        <is>
          <t xml:space="preserve">other</t>
        </is>
      </c>
      <c r="G309" s="1" t="inlineStr">
        <is>
          <t xml:space="preserve">Yes</t>
        </is>
      </c>
      <c r="H309" s="1" t="inlineStr">
        <is>
          <t xml:space="preserve">High</t>
        </is>
      </c>
      <c r="I309" s="2"/>
      <c r="J309" s="1" t="inlineStr">
        <is>
          <t xml:space="preserve">Unassigned</t>
        </is>
      </c>
      <c r="K309" s="1"/>
      <c r="L309" s="1"/>
      <c r="M309" s="2" t="inlineStr">
        <is>
          <t xml:space="preserve">under: Each risk analysis shall address all relevant information concerning the data breach, including the following: — table-derived</t>
        </is>
      </c>
    </row>
    <row r="310">
      <c r="A310" s="1" t="inlineStr">
        <is>
          <t xml:space="preserve">R-309</t>
        </is>
      </c>
      <c r="B310" s="1" t="inlineStr">
        <is>
          <t xml:space="preserve">A.7</t>
        </is>
      </c>
      <c r="C310" s="1"/>
      <c r="D310" s="1">
        <v>55</v>
      </c>
      <c r="E310" s="2" t="inlineStr">
        <is>
          <t xml:space="preserve">(5) Ease of logical data access to the lost, stolen or improperly accessed data in light of the degree of protection for the data, e.g., unencrypted, plain text;</t>
        </is>
      </c>
      <c r="F310" s="1" t="inlineStr">
        <is>
          <t xml:space="preserve">other</t>
        </is>
      </c>
      <c r="G310" s="1" t="inlineStr">
        <is>
          <t xml:space="preserve">Yes</t>
        </is>
      </c>
      <c r="H310" s="1" t="inlineStr">
        <is>
          <t xml:space="preserve">High</t>
        </is>
      </c>
      <c r="I310" s="2"/>
      <c r="J310" s="1" t="inlineStr">
        <is>
          <t xml:space="preserve">Unassigned</t>
        </is>
      </c>
      <c r="K310" s="1"/>
      <c r="L310" s="1"/>
      <c r="M310" s="2" t="inlineStr">
        <is>
          <t xml:space="preserve">under: Each risk analysis shall address all relevant information concerning the data breach, including the following: — table-derived</t>
        </is>
      </c>
    </row>
    <row r="311">
      <c r="A311" s="1" t="inlineStr">
        <is>
          <t xml:space="preserve">R-310</t>
        </is>
      </c>
      <c r="B311" s="1" t="inlineStr">
        <is>
          <t xml:space="preserve">A.7</t>
        </is>
      </c>
      <c r="C311" s="1"/>
      <c r="D311" s="1">
        <v>55</v>
      </c>
      <c r="E311" s="2" t="inlineStr">
        <is>
          <t xml:space="preserve">(6) Amount of time the data has been out of VA control;</t>
        </is>
      </c>
      <c r="F311" s="1" t="inlineStr">
        <is>
          <t xml:space="preserve">other</t>
        </is>
      </c>
      <c r="G311" s="1" t="inlineStr">
        <is>
          <t xml:space="preserve">Yes</t>
        </is>
      </c>
      <c r="H311" s="1" t="inlineStr">
        <is>
          <t xml:space="preserve">High</t>
        </is>
      </c>
      <c r="I311" s="2"/>
      <c r="J311" s="1" t="inlineStr">
        <is>
          <t xml:space="preserve">Unassigned</t>
        </is>
      </c>
      <c r="K311" s="1"/>
      <c r="L311" s="1"/>
      <c r="M311" s="2" t="inlineStr">
        <is>
          <t xml:space="preserve">under: Each risk analysis shall address all relevant information concerning the data breach, including the following: — table-derived</t>
        </is>
      </c>
    </row>
    <row r="312">
      <c r="A312" s="1" t="inlineStr">
        <is>
          <t xml:space="preserve">R-311</t>
        </is>
      </c>
      <c r="B312" s="1" t="inlineStr">
        <is>
          <t xml:space="preserve">A.7</t>
        </is>
      </c>
      <c r="C312" s="1"/>
      <c r="D312" s="1">
        <v>55</v>
      </c>
      <c r="E312" s="2" t="inlineStr">
        <is>
          <t xml:space="preserve">(7) The likelihood that the sensitive personal information will or has been compromised (made accessible to and usable by unauthorized persons);</t>
        </is>
      </c>
      <c r="F312" s="1" t="inlineStr">
        <is>
          <t xml:space="preserve">other</t>
        </is>
      </c>
      <c r="G312" s="1" t="inlineStr">
        <is>
          <t xml:space="preserve">Yes</t>
        </is>
      </c>
      <c r="H312" s="1" t="inlineStr">
        <is>
          <t xml:space="preserve">High</t>
        </is>
      </c>
      <c r="I312" s="2"/>
      <c r="J312" s="1" t="inlineStr">
        <is>
          <t xml:space="preserve">Unassigned</t>
        </is>
      </c>
      <c r="K312" s="1"/>
      <c r="L312" s="1"/>
      <c r="M312" s="2" t="inlineStr">
        <is>
          <t xml:space="preserve">under: Each risk analysis shall address all relevant information concerning the data breach, including the following: — table-derived</t>
        </is>
      </c>
    </row>
    <row r="313">
      <c r="A313" s="1" t="inlineStr">
        <is>
          <t xml:space="preserve">R-312</t>
        </is>
      </c>
      <c r="B313" s="1" t="inlineStr">
        <is>
          <t xml:space="preserve">A.7</t>
        </is>
      </c>
      <c r="C313" s="1"/>
      <c r="D313" s="1">
        <v>55</v>
      </c>
      <c r="E313" s="2" t="inlineStr">
        <is>
          <t xml:space="preserve">(8) Known misuses of data containing sensitive personal information, if any;</t>
        </is>
      </c>
      <c r="F313" s="1" t="inlineStr">
        <is>
          <t xml:space="preserve">other</t>
        </is>
      </c>
      <c r="G313" s="1" t="inlineStr">
        <is>
          <t xml:space="preserve">Yes</t>
        </is>
      </c>
      <c r="H313" s="1" t="inlineStr">
        <is>
          <t xml:space="preserve">High</t>
        </is>
      </c>
      <c r="I313" s="2"/>
      <c r="J313" s="1" t="inlineStr">
        <is>
          <t xml:space="preserve">Unassigned</t>
        </is>
      </c>
      <c r="K313" s="1"/>
      <c r="L313" s="1"/>
      <c r="M313" s="2" t="inlineStr">
        <is>
          <t xml:space="preserve">under: Each risk analysis shall address all relevant information concerning the data breach, including the following: — table-derived</t>
        </is>
      </c>
    </row>
    <row r="314">
      <c r="A314" s="1" t="inlineStr">
        <is>
          <t xml:space="preserve">R-313</t>
        </is>
      </c>
      <c r="B314" s="1" t="inlineStr">
        <is>
          <t xml:space="preserve">A.7</t>
        </is>
      </c>
      <c r="C314" s="1"/>
      <c r="D314" s="1">
        <v>55</v>
      </c>
      <c r="E314" s="2" t="inlineStr">
        <is>
          <t xml:space="preserve">(9) Assessment of the potential harm to the affected individuals;</t>
        </is>
      </c>
      <c r="F314" s="1" t="inlineStr">
        <is>
          <t xml:space="preserve">other</t>
        </is>
      </c>
      <c r="G314" s="1" t="inlineStr">
        <is>
          <t xml:space="preserve">Yes</t>
        </is>
      </c>
      <c r="H314" s="1" t="inlineStr">
        <is>
          <t xml:space="preserve">High</t>
        </is>
      </c>
      <c r="I314" s="2"/>
      <c r="J314" s="1" t="inlineStr">
        <is>
          <t xml:space="preserve">Unassigned</t>
        </is>
      </c>
      <c r="K314" s="1"/>
      <c r="L314" s="1"/>
      <c r="M314" s="2" t="inlineStr">
        <is>
          <t xml:space="preserve">under: Each risk analysis shall address all relevant information concerning the data breach, including the following: — table-derived</t>
        </is>
      </c>
    </row>
    <row r="315">
      <c r="A315" s="1" t="inlineStr">
        <is>
          <t xml:space="preserve">R-314</t>
        </is>
      </c>
      <c r="B315" s="1" t="inlineStr">
        <is>
          <t xml:space="preserve">A.7</t>
        </is>
      </c>
      <c r="C315" s="1"/>
      <c r="D315" s="1">
        <v>55</v>
      </c>
      <c r="E315" s="2" t="inlineStr">
        <is>
          <t xml:space="preserve">(10) Data breach analysis as outlined in 6500.2 Handbook, Management of Security and Privacy Incidents, as appropriate; and</t>
        </is>
      </c>
      <c r="F315" s="1" t="inlineStr">
        <is>
          <t xml:space="preserve">other</t>
        </is>
      </c>
      <c r="G315" s="1" t="inlineStr">
        <is>
          <t xml:space="preserve">Yes</t>
        </is>
      </c>
      <c r="H315" s="1" t="inlineStr">
        <is>
          <t xml:space="preserve">High</t>
        </is>
      </c>
      <c r="I315" s="2"/>
      <c r="J315" s="1" t="inlineStr">
        <is>
          <t xml:space="preserve">Unassigned</t>
        </is>
      </c>
      <c r="K315" s="1"/>
      <c r="L315" s="1"/>
      <c r="M315" s="2" t="inlineStr">
        <is>
          <t xml:space="preserve">under: Each risk analysis shall address all relevant information concerning the data breach, including the following: — table-derived</t>
        </is>
      </c>
    </row>
    <row r="316">
      <c r="A316" s="1" t="inlineStr">
        <is>
          <t xml:space="preserve">R-315</t>
        </is>
      </c>
      <c r="B316" s="1" t="inlineStr">
        <is>
          <t xml:space="preserve">A.7</t>
        </is>
      </c>
      <c r="C316" s="1"/>
      <c r="D316" s="1">
        <v>55</v>
      </c>
      <c r="E316" s="2" t="inlineStr">
        <is>
          <t xml:space="preserve">(11) Whether credit protection services may assist record subjects in avoiding or mitigating the results of identity theft based on the sensitive personal information that may have been compromised.</t>
        </is>
      </c>
      <c r="F316" s="1" t="inlineStr">
        <is>
          <t xml:space="preserve">other</t>
        </is>
      </c>
      <c r="G316" s="1" t="inlineStr">
        <is>
          <t xml:space="preserve">Yes</t>
        </is>
      </c>
      <c r="H316" s="1" t="inlineStr">
        <is>
          <t xml:space="preserve">High</t>
        </is>
      </c>
      <c r="I316" s="2"/>
      <c r="J316" s="1" t="inlineStr">
        <is>
          <t xml:space="preserve">Unassigned</t>
        </is>
      </c>
      <c r="K316" s="1"/>
      <c r="L316" s="1"/>
      <c r="M316" s="2" t="inlineStr">
        <is>
          <t xml:space="preserve">under: Each risk analysis shall address all relevant information concerning the data breach, including the following: — table-derived</t>
        </is>
      </c>
    </row>
    <row r="317">
      <c r="A317" s="1" t="inlineStr">
        <is>
          <t xml:space="preserve">R-316</t>
        </is>
      </c>
      <c r="B317" s="1" t="inlineStr">
        <is>
          <t xml:space="preserve">A.7</t>
        </is>
      </c>
      <c r="C317" s="1"/>
      <c r="D317" s="1">
        <v>55</v>
      </c>
      <c r="E317" s="2" t="inlineStr">
        <is>
          <t xml:space="preserve">d. Based on the determinations of the independent risk analysis, the contractor shall be responsible for paying to the VA liquidated damages in the amount of $30.75 per affected individual to cover the cost of providing credit protection services to affected individuals consisting of the following:</t>
        </is>
      </c>
      <c r="F317" s="1" t="inlineStr">
        <is>
          <t xml:space="preserve">shall</t>
        </is>
      </c>
      <c r="G317" s="1" t="inlineStr">
        <is>
          <t xml:space="preserve">Yes</t>
        </is>
      </c>
      <c r="H317" s="1" t="inlineStr">
        <is>
          <t xml:space="preserve">High</t>
        </is>
      </c>
      <c r="I317" s="2"/>
      <c r="J317" s="1" t="inlineStr">
        <is>
          <t xml:space="preserve">Unassigned</t>
        </is>
      </c>
      <c r="K317" s="1"/>
      <c r="L317" s="1"/>
      <c r="M317" s="2"/>
    </row>
    <row r="318">
      <c r="A318" s="1" t="inlineStr">
        <is>
          <t xml:space="preserve">R-317</t>
        </is>
      </c>
      <c r="B318" s="1" t="inlineStr">
        <is>
          <t xml:space="preserve">A.7</t>
        </is>
      </c>
      <c r="C318" s="1"/>
      <c r="D318" s="1">
        <v>55</v>
      </c>
      <c r="E318" s="2" t="inlineStr">
        <is>
          <t xml:space="preserve">(1) Notification;</t>
        </is>
      </c>
      <c r="F318" s="1" t="inlineStr">
        <is>
          <t xml:space="preserve">other</t>
        </is>
      </c>
      <c r="G318" s="1" t="inlineStr">
        <is>
          <t xml:space="preserve">Yes</t>
        </is>
      </c>
      <c r="H318" s="1" t="inlineStr">
        <is>
          <t xml:space="preserve">High</t>
        </is>
      </c>
      <c r="I318" s="2"/>
      <c r="J318" s="1" t="inlineStr">
        <is>
          <t xml:space="preserve">Unassigned</t>
        </is>
      </c>
      <c r="K318" s="1"/>
      <c r="L318" s="1"/>
      <c r="M318" s="2" t="inlineStr">
        <is>
          <t xml:space="preserve">under: Based on the determinations of the independent risk analysis, the contractor shall be responsible for paying to the VA liquidated damages in the amount of $30.75 per affected individual to cover the cost of providing credit protection services to affected individuals consisting of the following: — table-derived</t>
        </is>
      </c>
    </row>
    <row r="319">
      <c r="A319" s="1" t="inlineStr">
        <is>
          <t xml:space="preserve">R-318</t>
        </is>
      </c>
      <c r="B319" s="1" t="inlineStr">
        <is>
          <t xml:space="preserve">A.7</t>
        </is>
      </c>
      <c r="C319" s="1"/>
      <c r="D319" s="1">
        <v>55</v>
      </c>
      <c r="E319" s="2" t="inlineStr">
        <is>
          <t xml:space="preserve">(2) One year of credit monitoring services consisting of automatic daily monitoring of at least 3 relevant credit bureau reports;</t>
        </is>
      </c>
      <c r="F319" s="1" t="inlineStr">
        <is>
          <t xml:space="preserve">other</t>
        </is>
      </c>
      <c r="G319" s="1" t="inlineStr">
        <is>
          <t xml:space="preserve">Yes</t>
        </is>
      </c>
      <c r="H319" s="1" t="inlineStr">
        <is>
          <t xml:space="preserve">High</t>
        </is>
      </c>
      <c r="I319" s="2"/>
      <c r="J319" s="1" t="inlineStr">
        <is>
          <t xml:space="preserve">Unassigned</t>
        </is>
      </c>
      <c r="K319" s="1"/>
      <c r="L319" s="1"/>
      <c r="M319" s="2" t="inlineStr">
        <is>
          <t xml:space="preserve">under: Based on the determinations of the independent risk analysis, the contractor shall be responsible for paying to the VA liquidated damages in the amount of $30.75 per affected individual to cover the cost of providing credit protection services to affected individuals consisting of the following: — table-derived</t>
        </is>
      </c>
    </row>
    <row r="320">
      <c r="A320" s="1" t="inlineStr">
        <is>
          <t xml:space="preserve">R-319</t>
        </is>
      </c>
      <c r="B320" s="1" t="inlineStr">
        <is>
          <t xml:space="preserve">A.7</t>
        </is>
      </c>
      <c r="C320" s="1"/>
      <c r="D320" s="1">
        <v>55</v>
      </c>
      <c r="E320" s="2" t="inlineStr">
        <is>
          <t xml:space="preserve">(3) Data breach analysis;</t>
        </is>
      </c>
      <c r="F320" s="1" t="inlineStr">
        <is>
          <t xml:space="preserve">other</t>
        </is>
      </c>
      <c r="G320" s="1" t="inlineStr">
        <is>
          <t xml:space="preserve">Yes</t>
        </is>
      </c>
      <c r="H320" s="1" t="inlineStr">
        <is>
          <t xml:space="preserve">High</t>
        </is>
      </c>
      <c r="I320" s="2"/>
      <c r="J320" s="1" t="inlineStr">
        <is>
          <t xml:space="preserve">Unassigned</t>
        </is>
      </c>
      <c r="K320" s="1"/>
      <c r="L320" s="1"/>
      <c r="M320" s="2" t="inlineStr">
        <is>
          <t xml:space="preserve">under: Based on the determinations of the independent risk analysis, the contractor shall be responsible for paying to the VA liquidated damages in the amount of $30.75 per affected individual to cover the cost of providing credit protection services to affected individuals consisting of the following: — table-derived</t>
        </is>
      </c>
    </row>
    <row r="321">
      <c r="A321" s="1" t="inlineStr">
        <is>
          <t xml:space="preserve">R-320</t>
        </is>
      </c>
      <c r="B321" s="1" t="inlineStr">
        <is>
          <t xml:space="preserve">A.7</t>
        </is>
      </c>
      <c r="C321" s="1"/>
      <c r="D321" s="1">
        <v>55</v>
      </c>
      <c r="E321" s="2" t="inlineStr">
        <is>
          <t xml:space="preserve">(4) Fraud resolution services, including writing dispute letters, initiating fraud alerts and credit freezes, to assist affected individuals to bring matters to resolution;</t>
        </is>
      </c>
      <c r="F321" s="1" t="inlineStr">
        <is>
          <t xml:space="preserve">other</t>
        </is>
      </c>
      <c r="G321" s="1" t="inlineStr">
        <is>
          <t xml:space="preserve">Yes</t>
        </is>
      </c>
      <c r="H321" s="1" t="inlineStr">
        <is>
          <t xml:space="preserve">High</t>
        </is>
      </c>
      <c r="I321" s="2"/>
      <c r="J321" s="1" t="inlineStr">
        <is>
          <t xml:space="preserve">Unassigned</t>
        </is>
      </c>
      <c r="K321" s="1"/>
      <c r="L321" s="1"/>
      <c r="M321" s="2" t="inlineStr">
        <is>
          <t xml:space="preserve">under: Based on the determinations of the independent risk analysis, the contractor shall be responsible for paying to the VA liquidated damages in the amount of $30.75 per affected individual to cover the cost of providing credit protection services to affected individuals consisting of the following: — table-derived</t>
        </is>
      </c>
    </row>
    <row r="322">
      <c r="A322" s="1" t="inlineStr">
        <is>
          <t xml:space="preserve">R-321</t>
        </is>
      </c>
      <c r="B322" s="1" t="inlineStr">
        <is>
          <t xml:space="preserve">A.7</t>
        </is>
      </c>
      <c r="C322" s="1"/>
      <c r="D322" s="1">
        <v>55</v>
      </c>
      <c r="E322" s="2" t="inlineStr">
        <is>
          <t xml:space="preserve">(5) One year of identity theft insurance with $20,000.00 coverage at $0 deductible; and</t>
        </is>
      </c>
      <c r="F322" s="1" t="inlineStr">
        <is>
          <t xml:space="preserve">other</t>
        </is>
      </c>
      <c r="G322" s="1" t="inlineStr">
        <is>
          <t xml:space="preserve">Yes</t>
        </is>
      </c>
      <c r="H322" s="1" t="inlineStr">
        <is>
          <t xml:space="preserve">High</t>
        </is>
      </c>
      <c r="I322" s="2"/>
      <c r="J322" s="1" t="inlineStr">
        <is>
          <t xml:space="preserve">Unassigned</t>
        </is>
      </c>
      <c r="K322" s="1"/>
      <c r="L322" s="1"/>
      <c r="M322" s="2" t="inlineStr">
        <is>
          <t xml:space="preserve">under: Based on the determinations of the independent risk analysis, the contractor shall be responsible for paying to the VA liquidated damages in the amount of $30.75 per affected individual to cover the cost of providing credit protection services to affected individuals consisting of the following: — table-derived</t>
        </is>
      </c>
    </row>
    <row r="323">
      <c r="A323" s="1" t="inlineStr">
        <is>
          <t xml:space="preserve">R-322</t>
        </is>
      </c>
      <c r="B323" s="1" t="inlineStr">
        <is>
          <t xml:space="preserve">A.7</t>
        </is>
      </c>
      <c r="C323" s="1"/>
      <c r="D323" s="1">
        <v>55</v>
      </c>
      <c r="E323" s="2" t="inlineStr">
        <is>
          <t xml:space="preserve">(6) Necessary legal expenses the subjects may incur to repair falsified or damaged credit records, histories, or financial affairs.</t>
        </is>
      </c>
      <c r="F323" s="1" t="inlineStr">
        <is>
          <t xml:space="preserve">other</t>
        </is>
      </c>
      <c r="G323" s="1" t="inlineStr">
        <is>
          <t xml:space="preserve">Yes</t>
        </is>
      </c>
      <c r="H323" s="1" t="inlineStr">
        <is>
          <t xml:space="preserve">High</t>
        </is>
      </c>
      <c r="I323" s="2"/>
      <c r="J323" s="1" t="inlineStr">
        <is>
          <t xml:space="preserve">Unassigned</t>
        </is>
      </c>
      <c r="K323" s="1"/>
      <c r="L323" s="1"/>
      <c r="M323" s="2" t="inlineStr">
        <is>
          <t xml:space="preserve">under: Based on the determinations of the independent risk analysis, the contractor shall be responsible for paying to the VA liquidated damages in the amount of $30.75 per affected individual to cover the cost of providing credit protection services to affected individuals consisting of the following: — table-derived</t>
        </is>
      </c>
    </row>
    <row r="324">
      <c r="A324" s="1" t="inlineStr">
        <is>
          <t xml:space="preserve">R-323</t>
        </is>
      </c>
      <c r="B324" s="1" t="inlineStr">
        <is>
          <t xml:space="preserve">A.8</t>
        </is>
      </c>
      <c r="C324" s="1"/>
      <c r="D324" s="1">
        <v>55</v>
      </c>
      <c r="E324" s="2" t="inlineStr">
        <is>
          <t xml:space="preserve">With 10 working-day's notice, at the request of the government, the contractor must fully cooperate and assist in a government-sponsored security controls assessment at each location wherein VA information is processed or stored, or information systems are developed, operated, maintained, or used on behalf of VA, including those initiated by the Office of Inspector General.</t>
        </is>
      </c>
      <c r="F324" s="1" t="inlineStr">
        <is>
          <t xml:space="preserve">must</t>
        </is>
      </c>
      <c r="G324" s="1" t="inlineStr">
        <is>
          <t xml:space="preserve">Yes</t>
        </is>
      </c>
      <c r="H324" s="1" t="inlineStr">
        <is>
          <t xml:space="preserve">High</t>
        </is>
      </c>
      <c r="I324" s="2"/>
      <c r="J324" s="1" t="inlineStr">
        <is>
          <t xml:space="preserve">Unassigned</t>
        </is>
      </c>
      <c r="K324" s="1"/>
      <c r="L324" s="1"/>
      <c r="M324" s="2"/>
    </row>
    <row r="325">
      <c r="A325" s="1" t="inlineStr">
        <is>
          <t xml:space="preserve">R-324</t>
        </is>
      </c>
      <c r="B325" s="1" t="inlineStr">
        <is>
          <t xml:space="preserve">A.9</t>
        </is>
      </c>
      <c r="C325" s="1"/>
      <c r="D325" s="1">
        <v>56</v>
      </c>
      <c r="E325" s="2" t="inlineStr">
        <is>
          <t xml:space="preserve">a. All contractor employees and subcontractor employees requiring access to VA information and VA information systems shall complete the following before being granted access to VA information and its systems:</t>
        </is>
      </c>
      <c r="F325" s="1" t="inlineStr">
        <is>
          <t xml:space="preserve">shall</t>
        </is>
      </c>
      <c r="G325" s="1" t="inlineStr">
        <is>
          <t xml:space="preserve">Yes</t>
        </is>
      </c>
      <c r="H325" s="1" t="inlineStr">
        <is>
          <t xml:space="preserve">High</t>
        </is>
      </c>
      <c r="I325" s="2"/>
      <c r="J325" s="1" t="inlineStr">
        <is>
          <t xml:space="preserve">Unassigned</t>
        </is>
      </c>
      <c r="K325" s="1"/>
      <c r="L325" s="1"/>
      <c r="M325" s="2"/>
    </row>
    <row r="326">
      <c r="A326" s="1" t="inlineStr">
        <is>
          <t xml:space="preserve">R-325</t>
        </is>
      </c>
      <c r="B326" s="1" t="inlineStr">
        <is>
          <t xml:space="preserve">A.9</t>
        </is>
      </c>
      <c r="C326" s="1"/>
      <c r="D326" s="1">
        <v>56</v>
      </c>
      <c r="E326" s="2" t="inlineStr">
        <is>
          <t xml:space="preserve">(1) Sign and acknowledge (either manually or electronically) understanding of and responsibilities for compliance with the Contractor Rules of Behavior, Appendix E relating to access to VA information and information systems;</t>
        </is>
      </c>
      <c r="F326" s="1" t="inlineStr">
        <is>
          <t xml:space="preserve">other</t>
        </is>
      </c>
      <c r="G326" s="1" t="inlineStr">
        <is>
          <t xml:space="preserve">Yes</t>
        </is>
      </c>
      <c r="H326" s="1" t="inlineStr">
        <is>
          <t xml:space="preserve">High</t>
        </is>
      </c>
      <c r="I326" s="2"/>
      <c r="J326" s="1" t="inlineStr">
        <is>
          <t xml:space="preserve">Unassigned</t>
        </is>
      </c>
      <c r="K326" s="1"/>
      <c r="L326" s="1"/>
      <c r="M326" s="2" t="inlineStr">
        <is>
          <t xml:space="preserve">under: All contractor employees and subcontractor employees requiring access to VA information and VA information systems shall complete the following before being granted access to VA information and its systems: — table-derived; xref:Appendix-E; xref-unparsed:Appendix-E</t>
        </is>
      </c>
    </row>
    <row r="327">
      <c r="A327" s="1" t="inlineStr">
        <is>
          <t xml:space="preserve">R-326</t>
        </is>
      </c>
      <c r="B327" s="1" t="inlineStr">
        <is>
          <t xml:space="preserve">A.9</t>
        </is>
      </c>
      <c r="C327" s="1"/>
      <c r="D327" s="1">
        <v>56</v>
      </c>
      <c r="E327" s="2" t="inlineStr">
        <is>
          <t xml:space="preserve">(2) Successfully complete the VA Cyber Security Awareness and Rules of Behavior training and annually complete required security training;</t>
        </is>
      </c>
      <c r="F327" s="1" t="inlineStr">
        <is>
          <t xml:space="preserve">other</t>
        </is>
      </c>
      <c r="G327" s="1" t="inlineStr">
        <is>
          <t xml:space="preserve">Yes</t>
        </is>
      </c>
      <c r="H327" s="1" t="inlineStr">
        <is>
          <t xml:space="preserve">High</t>
        </is>
      </c>
      <c r="I327" s="2"/>
      <c r="J327" s="1" t="inlineStr">
        <is>
          <t xml:space="preserve">Unassigned</t>
        </is>
      </c>
      <c r="K327" s="1"/>
      <c r="L327" s="1"/>
      <c r="M327" s="2" t="inlineStr">
        <is>
          <t xml:space="preserve">under: All contractor employees and subcontractor employees requiring access to VA information and VA information systems shall complete the following before being granted access to VA information and its systems: — table-derived</t>
        </is>
      </c>
    </row>
    <row r="328">
      <c r="A328" s="1" t="inlineStr">
        <is>
          <t xml:space="preserve">R-327</t>
        </is>
      </c>
      <c r="B328" s="1" t="inlineStr">
        <is>
          <t xml:space="preserve">A.9</t>
        </is>
      </c>
      <c r="C328" s="1"/>
      <c r="D328" s="1">
        <v>56</v>
      </c>
      <c r="E328" s="2" t="inlineStr">
        <is>
          <t xml:space="preserve">(3) Successfully complete the appropriate VA privacy training and annually complete required privacy training; and</t>
        </is>
      </c>
      <c r="F328" s="1" t="inlineStr">
        <is>
          <t xml:space="preserve">other</t>
        </is>
      </c>
      <c r="G328" s="1" t="inlineStr">
        <is>
          <t xml:space="preserve">Yes</t>
        </is>
      </c>
      <c r="H328" s="1" t="inlineStr">
        <is>
          <t xml:space="preserve">High</t>
        </is>
      </c>
      <c r="I328" s="2"/>
      <c r="J328" s="1" t="inlineStr">
        <is>
          <t xml:space="preserve">Unassigned</t>
        </is>
      </c>
      <c r="K328" s="1"/>
      <c r="L328" s="1"/>
      <c r="M328" s="2" t="inlineStr">
        <is>
          <t xml:space="preserve">under: All contractor employees and subcontractor employees requiring access to VA information and VA information systems shall complete the following before being granted access to VA information and its systems: — table-derived</t>
        </is>
      </c>
    </row>
    <row r="329">
      <c r="A329" s="1" t="inlineStr">
        <is>
          <t xml:space="preserve">R-328</t>
        </is>
      </c>
      <c r="B329" s="1" t="inlineStr">
        <is>
          <t xml:space="preserve">A.9</t>
        </is>
      </c>
      <c r="C329" s="1"/>
      <c r="D329" s="1">
        <v>56</v>
      </c>
      <c r="E329" s="2" t="inlineStr">
        <is>
          <t xml:space="preserve">(4) Successfully complete any additional cyber security or privacy training, as required for VA personnel with equivalent information system access [to be defined by the VA program official and provided to the contracting officer for inclusion in the solicitation document - e.g., any role-based information security training required in accordance with NIST Special Publication 800-16, Information Technology Security Training Requirements.]</t>
        </is>
      </c>
      <c r="F329" s="1" t="inlineStr">
        <is>
          <t xml:space="preserve">other</t>
        </is>
      </c>
      <c r="G329" s="1" t="inlineStr">
        <is>
          <t xml:space="preserve">Yes</t>
        </is>
      </c>
      <c r="H329" s="1" t="inlineStr">
        <is>
          <t xml:space="preserve">High</t>
        </is>
      </c>
      <c r="I329" s="2"/>
      <c r="J329" s="1" t="inlineStr">
        <is>
          <t xml:space="preserve">Unassigned</t>
        </is>
      </c>
      <c r="K329" s="1"/>
      <c r="L329" s="1"/>
      <c r="M329" s="2" t="inlineStr">
        <is>
          <t xml:space="preserve">under: All contractor employees and subcontractor employees requiring access to VA information and VA information systems shall complete the following before being granted access to VA information and its systems: — table-derived; qa-candidate:vague; xref:unresolved</t>
        </is>
      </c>
    </row>
    <row r="330">
      <c r="A330" s="1" t="inlineStr">
        <is>
          <t xml:space="preserve">R-329</t>
        </is>
      </c>
      <c r="B330" s="1" t="inlineStr">
        <is>
          <t xml:space="preserve">A.9</t>
        </is>
      </c>
      <c r="C330" s="1"/>
      <c r="D330" s="1">
        <v>56</v>
      </c>
      <c r="E330" s="2" t="inlineStr">
        <is>
          <t xml:space="preserve">b. The contractor shall provide to the contracting officer and/or the COR a copy of the training certificates and certification of signing the Contractor Rules of Behavior for each applicable employee within 1 week of the initiation of the contract and annually thereafter, as required.</t>
        </is>
      </c>
      <c r="F330" s="1" t="inlineStr">
        <is>
          <t xml:space="preserve">shall</t>
        </is>
      </c>
      <c r="G330" s="1" t="inlineStr">
        <is>
          <t xml:space="preserve">Yes</t>
        </is>
      </c>
      <c r="H330" s="1" t="inlineStr">
        <is>
          <t xml:space="preserve">High</t>
        </is>
      </c>
      <c r="I330" s="2"/>
      <c r="J330" s="1" t="inlineStr">
        <is>
          <t xml:space="preserve">Unassigned</t>
        </is>
      </c>
      <c r="K330" s="1"/>
      <c r="L330" s="1"/>
      <c r="M330" s="2"/>
    </row>
    <row r="331">
      <c r="A331" s="1" t="inlineStr">
        <is>
          <t xml:space="preserve">R-330</t>
        </is>
      </c>
      <c r="B331" s="1" t="inlineStr">
        <is>
          <t xml:space="preserve">A.9</t>
        </is>
      </c>
      <c r="C331" s="1"/>
      <c r="D331" s="1">
        <v>57</v>
      </c>
      <c r="E331" s="2" t="inlineStr">
        <is>
          <t xml:space="preserve">(b) Requirement. The Contractor shall— (1) Report to https://www.sam.gov, with a copy to the Contracting Officer, on the product types and dollar value of any biobased products in USDA designated product categories purchased by the Contractor during the previous Government fiscal year, between October 1 and September 30; and</t>
        </is>
      </c>
      <c r="F331" s="1" t="inlineStr">
        <is>
          <t xml:space="preserve">shall</t>
        </is>
      </c>
      <c r="G331" s="1" t="inlineStr">
        <is>
          <t xml:space="preserve">Yes</t>
        </is>
      </c>
      <c r="H331" s="1" t="inlineStr">
        <is>
          <t xml:space="preserve">High</t>
        </is>
      </c>
      <c r="I331" s="2"/>
      <c r="J331" s="1" t="inlineStr">
        <is>
          <t xml:space="preserve">Unassigned</t>
        </is>
      </c>
      <c r="K331" s="1"/>
      <c r="L331" s="1"/>
      <c r="M331" s="2"/>
    </row>
    <row r="332">
      <c r="A332" s="1" t="inlineStr">
        <is>
          <t xml:space="preserve">R-331</t>
        </is>
      </c>
      <c r="B332" s="1" t="inlineStr">
        <is>
          <t xml:space="preserve">A.9</t>
        </is>
      </c>
      <c r="C332" s="1"/>
      <c r="D332" s="1">
        <v>59</v>
      </c>
      <c r="E332" s="2" t="inlineStr">
        <is>
          <t xml:space="preserve">Produced in the United States means that all manufacturing processes of the iron or steel must take place in the United States, from the initial melting stage through the application of coatings, except metallurgical processes involving refinement of steel additives.</t>
        </is>
      </c>
      <c r="F332" s="1" t="inlineStr">
        <is>
          <t xml:space="preserve">must</t>
        </is>
      </c>
      <c r="G332" s="1" t="inlineStr">
        <is>
          <t xml:space="preserve">Yes</t>
        </is>
      </c>
      <c r="H332" s="1" t="inlineStr">
        <is>
          <t xml:space="preserve">High</t>
        </is>
      </c>
      <c r="I332" s="2"/>
      <c r="J332" s="1" t="inlineStr">
        <is>
          <t xml:space="preserve">Unassigned</t>
        </is>
      </c>
      <c r="K332" s="1"/>
      <c r="L332" s="1"/>
      <c r="M332" s="2" t="inlineStr">
        <is>
          <t xml:space="preserve">qa-candidate:vague</t>
        </is>
      </c>
    </row>
    <row r="333">
      <c r="A333" s="1" t="inlineStr">
        <is>
          <t xml:space="preserve">R-332</t>
        </is>
      </c>
      <c r="B333" s="1" t="inlineStr">
        <is>
          <t xml:space="preserve">A.9</t>
        </is>
      </c>
      <c r="C333" s="1"/>
      <c r="D333" s="1">
        <v>59</v>
      </c>
      <c r="E333" s="2" t="inlineStr">
        <is>
          <t xml:space="preserve">The Contractor shall use only domestic construction material in performing this contract, except as provided in paragraphs (b)(2) and (b)(3) of this clause.</t>
        </is>
      </c>
      <c r="F333" s="1" t="inlineStr">
        <is>
          <t xml:space="preserve">shall</t>
        </is>
      </c>
      <c r="G333" s="1" t="inlineStr">
        <is>
          <t xml:space="preserve">Yes</t>
        </is>
      </c>
      <c r="H333" s="1" t="inlineStr">
        <is>
          <t xml:space="preserve">High</t>
        </is>
      </c>
      <c r="I333" s="2"/>
      <c r="J333" s="1" t="inlineStr">
        <is>
          <t xml:space="preserve">Unassigned</t>
        </is>
      </c>
      <c r="K333" s="1"/>
      <c r="L333" s="1"/>
      <c r="M333" s="2"/>
    </row>
    <row r="334">
      <c r="A334" s="1" t="inlineStr">
        <is>
          <t xml:space="preserve">R-333</t>
        </is>
      </c>
      <c r="B334" s="1" t="inlineStr">
        <is>
          <t xml:space="preserve">A.9</t>
        </is>
      </c>
      <c r="C334" s="1"/>
      <c r="D334" s="1">
        <v>60</v>
      </c>
      <c r="E334" s="2" t="inlineStr">
        <is>
          <t xml:space="preserve">(1)(i) Any Contractor request to use foreign construction material in accordance with paragraph (b)(3) of this clause shall include adequate information for Government evaluation of the request, including- (A) A description of the foreign and domestic construction materials;</t>
        </is>
      </c>
      <c r="F334" s="1" t="inlineStr">
        <is>
          <t xml:space="preserve">shall</t>
        </is>
      </c>
      <c r="G334" s="1" t="inlineStr">
        <is>
          <t xml:space="preserve">Yes</t>
        </is>
      </c>
      <c r="H334" s="1" t="inlineStr">
        <is>
          <t xml:space="preserve">High</t>
        </is>
      </c>
      <c r="I334" s="2"/>
      <c r="J334" s="1" t="inlineStr">
        <is>
          <t xml:space="preserve">Unassigned</t>
        </is>
      </c>
      <c r="K334" s="1"/>
      <c r="L334" s="1"/>
      <c r="M334" s="2" t="inlineStr">
        <is>
          <t xml:space="preserve">xref:unresolved; near-duplicate:R-162; qa:flags:same foreign construction material request content as R-162</t>
        </is>
      </c>
    </row>
    <row r="335">
      <c r="A335" s="1" t="inlineStr">
        <is>
          <t xml:space="preserve">R-334</t>
        </is>
      </c>
      <c r="B335" s="1" t="inlineStr">
        <is>
          <t xml:space="preserve">A.9</t>
        </is>
      </c>
      <c r="C335" s="1"/>
      <c r="D335" s="1">
        <v>61</v>
      </c>
      <c r="E335" s="2" t="inlineStr">
        <is>
          <t xml:space="preserve">(ii) A request based on unreasonable cost shall include a reasonable survey of the market and a completed price comparison table in the format in paragraph (d) of this clause.</t>
        </is>
      </c>
      <c r="F335" s="1" t="inlineStr">
        <is>
          <t xml:space="preserve">shall</t>
        </is>
      </c>
      <c r="G335" s="1" t="inlineStr">
        <is>
          <t xml:space="preserve">Yes</t>
        </is>
      </c>
      <c r="H335" s="1" t="inlineStr">
        <is>
          <t xml:space="preserve">High</t>
        </is>
      </c>
      <c r="I335" s="2"/>
      <c r="J335" s="1" t="inlineStr">
        <is>
          <t xml:space="preserve">Unassigned</t>
        </is>
      </c>
      <c r="K335" s="1"/>
      <c r="L335" s="1"/>
      <c r="M335" s="2" t="inlineStr">
        <is>
          <t xml:space="preserve">near-duplicate:R-163; qa:flags:same unreasonable-cost market survey requirement as R-163</t>
        </is>
      </c>
    </row>
    <row r="336">
      <c r="A336" s="1" t="inlineStr">
        <is>
          <t xml:space="preserve">R-335</t>
        </is>
      </c>
      <c r="B336" s="1" t="inlineStr">
        <is>
          <t xml:space="preserve">A.9</t>
        </is>
      </c>
      <c r="C336" s="1"/>
      <c r="D336" s="1">
        <v>61</v>
      </c>
      <c r="E336" s="2" t="inlineStr">
        <is>
          <t xml:space="preserve">(iii) The price of construction material shall include all delivery costs to the construction site and any applicable duty (whether or not a duty-free certificate may be issued).</t>
        </is>
      </c>
      <c r="F336" s="1" t="inlineStr">
        <is>
          <t xml:space="preserve">shall</t>
        </is>
      </c>
      <c r="G336" s="1" t="inlineStr">
        <is>
          <t xml:space="preserve">Yes</t>
        </is>
      </c>
      <c r="H336" s="1" t="inlineStr">
        <is>
          <t xml:space="preserve">High</t>
        </is>
      </c>
      <c r="I336" s="2"/>
      <c r="J336" s="1" t="inlineStr">
        <is>
          <t xml:space="preserve">Unassigned</t>
        </is>
      </c>
      <c r="K336" s="1"/>
      <c r="L336" s="1"/>
      <c r="M336" s="2" t="inlineStr">
        <is>
          <t xml:space="preserve">near-duplicate:R-164; qa:flags:same delivery-cost pricing rule as R-164</t>
        </is>
      </c>
    </row>
    <row r="337">
      <c r="A337" s="1" t="inlineStr">
        <is>
          <t xml:space="preserve">R-336</t>
        </is>
      </c>
      <c r="B337" s="1" t="inlineStr">
        <is>
          <t xml:space="preserve">A.9</t>
        </is>
      </c>
      <c r="C337" s="1"/>
      <c r="D337" s="1">
        <v>61</v>
      </c>
      <c r="E337" s="2" t="inlineStr">
        <is>
          <t xml:space="preserve">(iv) Any Contractor request for a determination submitted after contract award shall explain why the Contractor could not reasonably foresee the need for such determination and could not have requested the determination before contract award.</t>
        </is>
      </c>
      <c r="F337" s="1" t="inlineStr">
        <is>
          <t xml:space="preserve">shall</t>
        </is>
      </c>
      <c r="G337" s="1" t="inlineStr">
        <is>
          <t xml:space="preserve">Yes</t>
        </is>
      </c>
      <c r="H337" s="1" t="inlineStr">
        <is>
          <t xml:space="preserve">High</t>
        </is>
      </c>
      <c r="I337" s="2"/>
      <c r="J337" s="1" t="inlineStr">
        <is>
          <t xml:space="preserve">Unassigned</t>
        </is>
      </c>
      <c r="K337" s="1"/>
      <c r="L337" s="1"/>
      <c r="M337" s="2" t="inlineStr">
        <is>
          <t xml:space="preserve">near-duplicate:R-165; qa:flags:same post-award determination explanation requirement as R-165</t>
        </is>
      </c>
    </row>
    <row r="338">
      <c r="A338" s="1" t="inlineStr">
        <is>
          <t xml:space="preserve">R-337</t>
        </is>
      </c>
      <c r="B338" s="1" t="inlineStr">
        <is>
          <t xml:space="preserve">A.9</t>
        </is>
      </c>
      <c r="C338" s="1"/>
      <c r="D338" s="1">
        <v>61</v>
      </c>
      <c r="E338" s="2" t="inlineStr">
        <is>
          <t xml:space="preserve">To permit evaluation of requests under paragraph (c) of this clause based on unreasonable cost, the Contractor shall include the following information and any applicable supporting data based on the survey of suppliers:</t>
        </is>
      </c>
      <c r="F338" s="1" t="inlineStr">
        <is>
          <t xml:space="preserve">shall</t>
        </is>
      </c>
      <c r="G338" s="1" t="inlineStr">
        <is>
          <t xml:space="preserve">Yes</t>
        </is>
      </c>
      <c r="H338" s="1" t="inlineStr">
        <is>
          <t xml:space="preserve">High</t>
        </is>
      </c>
      <c r="I338" s="2"/>
      <c r="J338" s="1" t="inlineStr">
        <is>
          <t xml:space="preserve">Unassigned</t>
        </is>
      </c>
      <c r="K338" s="1"/>
      <c r="L338" s="1"/>
      <c r="M338" s="2" t="inlineStr">
        <is>
          <t xml:space="preserve">table-derived; near-duplicate:R-166; qa:flags:same supporting data submission requirement as R-166</t>
        </is>
      </c>
    </row>
    <row r="339">
      <c r="A339" s="1" t="inlineStr">
        <is>
          <t xml:space="preserve">R-338</t>
        </is>
      </c>
      <c r="B339" s="1" t="inlineStr">
        <is>
          <t xml:space="preserve">A.9</t>
        </is>
      </c>
      <c r="C339" s="1"/>
      <c r="D339" s="1">
        <v>63</v>
      </c>
      <c r="E339" s="2" t="inlineStr">
        <is>
          <t xml:space="preserve">Information technology, as defined in 40 U.S.C. 11101(6)— (1) Means any equipment or interconnected system or subsystem of equipment, used in the automatic acquisition, storage, analysis, evaluation, manipulation, management, movement, control, display, switching, interchange, transmission, or reception of data or information by the executive agency, if the equipment is used by the executive agency directly or is used by a contractor under a contract with the executive agency that requires the use— (i) Of that equipment; or</t>
        </is>
      </c>
      <c r="F339" s="1" t="inlineStr">
        <is>
          <t xml:space="preserve">other</t>
        </is>
      </c>
      <c r="G339" s="1" t="inlineStr">
        <is>
          <t xml:space="preserve">No</t>
        </is>
      </c>
      <c r="H339" s="1" t="inlineStr">
        <is>
          <t xml:space="preserve">High</t>
        </is>
      </c>
      <c r="I339" s="2"/>
      <c r="J339" s="1" t="inlineStr">
        <is>
          <t xml:space="preserve">Unassigned</t>
        </is>
      </c>
      <c r="K339" s="1"/>
      <c r="L339" s="1"/>
      <c r="M339" s="2"/>
    </row>
    <row r="340">
      <c r="A340" s="1" t="inlineStr">
        <is>
          <t xml:space="preserve">R-339</t>
        </is>
      </c>
      <c r="B340" s="1" t="inlineStr">
        <is>
          <t xml:space="preserve">A.9</t>
        </is>
      </c>
      <c r="C340" s="1"/>
      <c r="D340" s="1">
        <v>65</v>
      </c>
      <c r="E340" s="2" t="inlineStr">
        <is>
          <t xml:space="preserve">National security system, as defined in 44 U.S.C. 3552, means any information system (including any telecommunications system) used or operated by an agency or by a contractor of an agency, or other organization on behalf of an agency— (1) The function, operation, or use of which involves intelligence activities; involves cryptologic activities related to national security; involves command and control of military forces; involves equipment that is an integral part of a weapon or weapons system; or is critical to the direct fulfillment of military or intelligence missions, but does not include a system that is to be used for routine administrative and business applications (including payroll, finance, logistics, and personnel management applications); or</t>
        </is>
      </c>
      <c r="F340" s="1" t="inlineStr">
        <is>
          <t xml:space="preserve">other</t>
        </is>
      </c>
      <c r="G340" s="1" t="inlineStr">
        <is>
          <t xml:space="preserve">No</t>
        </is>
      </c>
      <c r="H340" s="1" t="inlineStr">
        <is>
          <t xml:space="preserve">High</t>
        </is>
      </c>
      <c r="I340" s="2"/>
      <c r="J340" s="1" t="inlineStr">
        <is>
          <t xml:space="preserve">Unassigned</t>
        </is>
      </c>
      <c r="K340" s="1"/>
      <c r="L340" s="1"/>
      <c r="M340" s="2"/>
    </row>
    <row r="341">
      <c r="A341" s="1" t="inlineStr">
        <is>
          <t xml:space="preserve">R-340</t>
        </is>
      </c>
      <c r="B341" s="1" t="inlineStr">
        <is>
          <t xml:space="preserve">A.9</t>
        </is>
      </c>
      <c r="C341" s="1"/>
      <c r="D341" s="1">
        <v>65</v>
      </c>
      <c r="E341" s="2" t="inlineStr">
        <is>
          <t xml:space="preserve">Sensitive compartmented information means classified information concerning or derived from intelligence sources, methods, or analytical processes, which is required to be handled within formal access control systems established by the Director of National Intelligence.</t>
        </is>
      </c>
      <c r="F341" s="1" t="inlineStr">
        <is>
          <t xml:space="preserve">other</t>
        </is>
      </c>
      <c r="G341" s="1" t="inlineStr">
        <is>
          <t xml:space="preserve">No</t>
        </is>
      </c>
      <c r="H341" s="1" t="inlineStr">
        <is>
          <t xml:space="preserve">High</t>
        </is>
      </c>
      <c r="I341" s="2"/>
      <c r="J341" s="1" t="inlineStr">
        <is>
          <t xml:space="preserve">Unassigned</t>
        </is>
      </c>
      <c r="K341" s="1"/>
      <c r="L341" s="1"/>
      <c r="M341" s="2"/>
    </row>
    <row r="342">
      <c r="A342" s="1" t="inlineStr">
        <is>
          <t xml:space="preserve">R-341</t>
        </is>
      </c>
      <c r="B342" s="1" t="inlineStr">
        <is>
          <t xml:space="preserve">A.9</t>
        </is>
      </c>
      <c r="C342" s="1"/>
      <c r="D342" s="1">
        <v>66</v>
      </c>
      <c r="E342" s="2" t="inlineStr">
        <is>
          <t xml:space="preserve">(b) Prohibitions on providing or using specific products or services in performance of contract. Unless a waiver or exception applies, the Contractor is prohibited from providing any products or services to the Government or using in the performance of the contract any of the following:</t>
        </is>
      </c>
      <c r="F342" s="1" t="inlineStr">
        <is>
          <t xml:space="preserve">other</t>
        </is>
      </c>
      <c r="G342" s="1" t="inlineStr">
        <is>
          <t xml:space="preserve">Yes</t>
        </is>
      </c>
      <c r="H342" s="1" t="inlineStr">
        <is>
          <t xml:space="preserve">High</t>
        </is>
      </c>
      <c r="I342" s="2"/>
      <c r="J342" s="1" t="inlineStr">
        <is>
          <t xml:space="preserve">Unassigned</t>
        </is>
      </c>
      <c r="K342" s="1"/>
      <c r="L342" s="1"/>
      <c r="M342" s="2"/>
    </row>
    <row r="343">
      <c r="A343" s="1" t="inlineStr">
        <is>
          <t xml:space="preserve">R-342</t>
        </is>
      </c>
      <c r="B343" s="1" t="inlineStr">
        <is>
          <t xml:space="preserve">A.9</t>
        </is>
      </c>
      <c r="C343" s="1"/>
      <c r="D343" s="1">
        <v>66</v>
      </c>
      <c r="E343" s="2" t="inlineStr">
        <is>
          <t xml:space="preserve">(ii) Telecommunications equipment that cannot route or redirect user data traffic or cannot permit visibility into any user data or packets that such equipment transmits or otherwise handles.</t>
        </is>
      </c>
      <c r="F343" s="1" t="inlineStr">
        <is>
          <t xml:space="preserve">other</t>
        </is>
      </c>
      <c r="G343" s="1" t="inlineStr">
        <is>
          <t xml:space="preserve">No</t>
        </is>
      </c>
      <c r="H343" s="1" t="inlineStr">
        <is>
          <t xml:space="preserve">High</t>
        </is>
      </c>
      <c r="I343" s="2"/>
      <c r="J343" s="1" t="inlineStr">
        <is>
          <t xml:space="preserve">Unassigned</t>
        </is>
      </c>
      <c r="K343" s="1"/>
      <c r="L343" s="1"/>
      <c r="M343" s="2" t="inlineStr">
        <is>
          <t xml:space="preserve">under: Unless a waiver or exception applies, the Contractor is prohibited from providing any products or services to the Government or using in the performance of the contract any of the following: — qa-candidate:vague</t>
        </is>
      </c>
    </row>
    <row r="344">
      <c r="A344" s="1" t="inlineStr">
        <is>
          <t xml:space="preserve">R-343</t>
        </is>
      </c>
      <c r="B344" s="1" t="inlineStr">
        <is>
          <t xml:space="preserve">A.9</t>
        </is>
      </c>
      <c r="C344" s="1"/>
      <c r="D344" s="1">
        <v>66</v>
      </c>
      <c r="E344" s="2" t="inlineStr">
        <is>
          <t xml:space="preserve">The Contractor is prohibited from— (i) Delivering any FASC-prohibited unmanned aircraft system, which includes unmanned aircraft (i.e., drones) and associated elements (sections 1823 and 1826 of American Security Drone Act of 2023, within the National Defense Authorization Act for Fiscal Year 2024, Pub. L. 118-31, Div. A, Title XVIII, Subtitle B, 41 U.S.C. 3901 note prec.);</t>
        </is>
      </c>
      <c r="F344" s="1" t="inlineStr">
        <is>
          <t xml:space="preserve">other</t>
        </is>
      </c>
      <c r="G344" s="1" t="inlineStr">
        <is>
          <t xml:space="preserve">Yes</t>
        </is>
      </c>
      <c r="H344" s="1" t="inlineStr">
        <is>
          <t xml:space="preserve">High</t>
        </is>
      </c>
      <c r="I344" s="2"/>
      <c r="J344" s="1" t="inlineStr">
        <is>
          <t xml:space="preserve">Unassigned</t>
        </is>
      </c>
      <c r="K344" s="1"/>
      <c r="L344" s="1"/>
      <c r="M344" s="2"/>
    </row>
    <row r="345">
      <c r="A345" s="1" t="inlineStr">
        <is>
          <t xml:space="preserve">R-344</t>
        </is>
      </c>
      <c r="B345" s="1" t="inlineStr">
        <is>
          <t xml:space="preserve">A.9</t>
        </is>
      </c>
      <c r="C345" s="1"/>
      <c r="D345" s="1">
        <v>67</v>
      </c>
      <c r="E345" s="2" t="inlineStr">
        <is>
          <t xml:space="preserve">The Contractor shall search SAM for the FASC-maintained list of American Security Drone Act—covered foreign entities before proposing, or using in performance of the contract, any unmanned aircraft system.</t>
        </is>
      </c>
      <c r="F345" s="1" t="inlineStr">
        <is>
          <t xml:space="preserve">shall</t>
        </is>
      </c>
      <c r="G345" s="1" t="inlineStr">
        <is>
          <t xml:space="preserve">Yes</t>
        </is>
      </c>
      <c r="H345" s="1" t="inlineStr">
        <is>
          <t xml:space="preserve">High</t>
        </is>
      </c>
      <c r="I345" s="2"/>
      <c r="J345" s="1" t="inlineStr">
        <is>
          <t xml:space="preserve">Unassigned</t>
        </is>
      </c>
      <c r="K345" s="1"/>
      <c r="L345" s="1"/>
      <c r="M345" s="2"/>
    </row>
    <row r="346">
      <c r="A346" s="1" t="inlineStr">
        <is>
          <t xml:space="preserve">R-345</t>
        </is>
      </c>
      <c r="B346" s="1" t="inlineStr">
        <is>
          <t xml:space="preserve">A.9</t>
        </is>
      </c>
      <c r="C346" s="1"/>
      <c r="D346" s="1">
        <v>67</v>
      </c>
      <c r="E346" s="2" t="inlineStr">
        <is>
          <t xml:space="preserve">Also, the Contractor shall ensure any effort or expenditure associated with a FASC-prohibited unmanned aircraft system is consistent with a corresponding exemption, exception, or waiver determination expressly stated in the contract.</t>
        </is>
      </c>
      <c r="F346" s="1" t="inlineStr">
        <is>
          <t xml:space="preserve">shall</t>
        </is>
      </c>
      <c r="G346" s="1" t="inlineStr">
        <is>
          <t xml:space="preserve">Yes</t>
        </is>
      </c>
      <c r="H346" s="1" t="inlineStr">
        <is>
          <t xml:space="preserve">High</t>
        </is>
      </c>
      <c r="I346" s="2"/>
      <c r="J346" s="1" t="inlineStr">
        <is>
          <t xml:space="preserve">Unassigned</t>
        </is>
      </c>
      <c r="K346" s="1"/>
      <c r="L346" s="1"/>
      <c r="M346" s="2"/>
    </row>
    <row r="347">
      <c r="A347" s="1" t="inlineStr">
        <is>
          <t xml:space="preserve">R-346</t>
        </is>
      </c>
      <c r="B347" s="1" t="inlineStr">
        <is>
          <t xml:space="preserve">A.9</t>
        </is>
      </c>
      <c r="C347" s="1"/>
      <c r="D347" s="1">
        <v>67</v>
      </c>
      <c r="E347" s="2" t="inlineStr">
        <is>
          <t xml:space="preserve">(i) Unless an applicable waiver has been issued by the Government, the Contractor cannot use any equipment, systems, or services that uses covered telecommunications equipment or services as a substantial or essential component of any system, or as critical technology as part of any system (paragraph (a)(1)(B) of section 889 of the John S. McCain National Defense Authorization Act for Fiscal Year 2019 (Pub. L. 115-232)).</t>
        </is>
      </c>
      <c r="F347" s="1" t="inlineStr">
        <is>
          <t xml:space="preserve">other</t>
        </is>
      </c>
      <c r="G347" s="1" t="inlineStr">
        <is>
          <t xml:space="preserve">Yes</t>
        </is>
      </c>
      <c r="H347" s="1" t="inlineStr">
        <is>
          <t xml:space="preserve">High</t>
        </is>
      </c>
      <c r="I347" s="2"/>
      <c r="J347" s="1" t="inlineStr">
        <is>
          <t xml:space="preserve">Unassigned</t>
        </is>
      </c>
      <c r="K347" s="1"/>
      <c r="L347" s="1"/>
      <c r="M347" s="2"/>
    </row>
    <row r="348">
      <c r="A348" s="1" t="inlineStr">
        <is>
          <t xml:space="preserve">R-347</t>
        </is>
      </c>
      <c r="B348" s="1" t="inlineStr">
        <is>
          <t xml:space="preserve">A.9</t>
        </is>
      </c>
      <c r="C348" s="1"/>
      <c r="D348" s="1">
        <v>67</v>
      </c>
      <c r="E348" s="2" t="inlineStr">
        <is>
          <t xml:space="preserve">(i) Except as authorized by the Office of Foreign Assets Control (OFAC) in the Department of the Treasury, the Contractor shall not acquire, for use in the performance of this contract, any supplies or services if any proclamation, Executive order, or statute administered by OFAC, or if OFAC’s implementing regulations at 31 CFR chapter V, would prohibit such a transaction by a person subject to the jurisdiction of the United States.</t>
        </is>
      </c>
      <c r="F348" s="1" t="inlineStr">
        <is>
          <t xml:space="preserve">shall</t>
        </is>
      </c>
      <c r="G348" s="1" t="inlineStr">
        <is>
          <t xml:space="preserve">Yes</t>
        </is>
      </c>
      <c r="H348" s="1" t="inlineStr">
        <is>
          <t xml:space="preserve">High</t>
        </is>
      </c>
      <c r="I348" s="2"/>
      <c r="J348" s="1" t="inlineStr">
        <is>
          <t xml:space="preserve">Unassigned</t>
        </is>
      </c>
      <c r="K348" s="1"/>
      <c r="L348" s="1"/>
      <c r="M348" s="2"/>
    </row>
    <row r="349">
      <c r="A349" s="1" t="inlineStr">
        <is>
          <t xml:space="preserve">R-348</t>
        </is>
      </c>
      <c r="B349" s="1" t="inlineStr">
        <is>
          <t xml:space="preserve">A.9</t>
        </is>
      </c>
      <c r="C349" s="1"/>
      <c r="D349" s="1">
        <v>67</v>
      </c>
      <c r="E349" s="2" t="inlineStr">
        <is>
          <t xml:space="preserve">(B) Telecommunications equipment that cannot route or redirect user data traffic or cannot permit visibility into any user data or packets that such equipment transmits or otherwise handles.</t>
        </is>
      </c>
      <c r="F349" s="1" t="inlineStr">
        <is>
          <t xml:space="preserve">prohibition</t>
        </is>
      </c>
      <c r="G349" s="1"/>
      <c r="H349" s="1" t="inlineStr">
        <is>
          <t xml:space="preserve">High</t>
        </is>
      </c>
      <c r="I349" s="2"/>
      <c r="J349" s="1"/>
      <c r="K349" s="1"/>
      <c r="L349" s="1"/>
      <c r="M349" s="2" t="inlineStr">
        <is>
          <t xml:space="preserve">unclassified</t>
        </is>
      </c>
    </row>
    <row r="350">
      <c r="A350" s="1" t="inlineStr">
        <is>
          <t xml:space="preserve">R-349</t>
        </is>
      </c>
      <c r="B350" s="1" t="inlineStr">
        <is>
          <t xml:space="preserve">A.9</t>
        </is>
      </c>
      <c r="C350" s="1"/>
      <c r="D350" s="1">
        <v>68</v>
      </c>
      <c r="E350" s="2" t="inlineStr">
        <is>
          <t xml:space="preserve">(3) Sudan prohibition. The Contractor is prohibited from conducting any restricted business operations in Sudan in accordance with Accountability and Divestment Act of 2007 (Pub. L. 110-174).</t>
        </is>
      </c>
      <c r="F350" s="1" t="inlineStr">
        <is>
          <t xml:space="preserve">other</t>
        </is>
      </c>
      <c r="G350" s="1" t="inlineStr">
        <is>
          <t xml:space="preserve">Yes</t>
        </is>
      </c>
      <c r="H350" s="1" t="inlineStr">
        <is>
          <t xml:space="preserve">High</t>
        </is>
      </c>
      <c r="I350" s="2"/>
      <c r="J350" s="1" t="inlineStr">
        <is>
          <t xml:space="preserve">Unassigned</t>
        </is>
      </c>
      <c r="K350" s="1"/>
      <c r="L350" s="1"/>
      <c r="M350" s="2" t="inlineStr">
        <is>
          <t xml:space="preserve">xref:unresolved</t>
        </is>
      </c>
    </row>
    <row r="351">
      <c r="A351" s="1" t="inlineStr">
        <is>
          <t xml:space="preserve">R-350</t>
        </is>
      </c>
      <c r="B351" s="1" t="inlineStr">
        <is>
          <t xml:space="preserve">A.9</t>
        </is>
      </c>
      <c r="C351" s="1"/>
      <c r="D351" s="1">
        <v>68</v>
      </c>
      <c r="E351" s="2" t="inlineStr">
        <is>
          <t xml:space="preserve">(i) Unless an exception applies according to paragraph (d)(4)(iii) or the Government grants a waiver, the contractor shall not engage in certain activities or transactions relating to Iran (section 6(b)(1)(A) of Iran Sanctions Act (50 U.S.C. 1701 note).</t>
        </is>
      </c>
      <c r="F351" s="1" t="inlineStr">
        <is>
          <t xml:space="preserve">shall</t>
        </is>
      </c>
      <c r="G351" s="1" t="inlineStr">
        <is>
          <t xml:space="preserve">Yes</t>
        </is>
      </c>
      <c r="H351" s="1" t="inlineStr">
        <is>
          <t xml:space="preserve">High</t>
        </is>
      </c>
      <c r="I351" s="2"/>
      <c r="J351" s="1" t="inlineStr">
        <is>
          <t xml:space="preserve">Unassigned</t>
        </is>
      </c>
      <c r="K351" s="1"/>
      <c r="L351" s="1"/>
      <c r="M351" s="2"/>
    </row>
    <row r="352">
      <c r="A352" s="1" t="inlineStr">
        <is>
          <t xml:space="preserve">R-351</t>
        </is>
      </c>
      <c r="B352" s="1" t="inlineStr">
        <is>
          <t xml:space="preserve">A.9</t>
        </is>
      </c>
      <c r="C352" s="1"/>
      <c r="D352" s="1">
        <v>68</v>
      </c>
      <c r="E352" s="2" t="inlineStr">
        <is>
          <t xml:space="preserve">(ii) Unless an exception applies according to paragraph (d)(4)(iii) or the Government grants a waiver, contractor shall not export certain sensitive technology to Iran, as determined by the President, and has an active exclusion in SAM (22 U.S.C. 8515).</t>
        </is>
      </c>
      <c r="F352" s="1" t="inlineStr">
        <is>
          <t xml:space="preserve">shall</t>
        </is>
      </c>
      <c r="G352" s="1" t="inlineStr">
        <is>
          <t xml:space="preserve">Yes</t>
        </is>
      </c>
      <c r="H352" s="1" t="inlineStr">
        <is>
          <t xml:space="preserve">High</t>
        </is>
      </c>
      <c r="I352" s="2"/>
      <c r="J352" s="1" t="inlineStr">
        <is>
          <t xml:space="preserve">Unassigned</t>
        </is>
      </c>
      <c r="K352" s="1"/>
      <c r="L352" s="1"/>
      <c r="M352" s="2"/>
    </row>
    <row r="353">
      <c r="A353" s="1" t="inlineStr">
        <is>
          <t xml:space="preserve">R-352</t>
        </is>
      </c>
      <c r="B353" s="1" t="inlineStr">
        <is>
          <t xml:space="preserve">A.9</t>
        </is>
      </c>
      <c r="C353" s="1"/>
      <c r="D353" s="1">
        <v>68</v>
      </c>
      <c r="E353" s="2" t="inlineStr">
        <is>
          <t xml:space="preserve">(iv) Unless an exception applies or the Government grants a waiver, contractors are prohibited from knowingly engaging in any significant transaction (i.e., over $15,000) with Iran’s Revolutionary Guard Corps or any of its officials, agents, or affiliates, the property and interests in property of which are blocked according to the International Emergency Economic Powers Act (section 6(b)(1)(B) of Iran Sanctions Act (50 U.S.C. 1701 note)).</t>
        </is>
      </c>
      <c r="F353" s="1" t="inlineStr">
        <is>
          <t xml:space="preserve">other</t>
        </is>
      </c>
      <c r="G353" s="1" t="inlineStr">
        <is>
          <t xml:space="preserve">Yes</t>
        </is>
      </c>
      <c r="H353" s="1" t="inlineStr">
        <is>
          <t xml:space="preserve">High</t>
        </is>
      </c>
      <c r="I353" s="2"/>
      <c r="J353" s="1" t="inlineStr">
        <is>
          <t xml:space="preserve">Unassigned</t>
        </is>
      </c>
      <c r="K353" s="1"/>
      <c r="L353" s="1"/>
      <c r="M353" s="2"/>
    </row>
    <row r="354">
      <c r="A354" s="1" t="inlineStr">
        <is>
          <t xml:space="preserve">R-353</t>
        </is>
      </c>
      <c r="B354" s="1" t="inlineStr">
        <is>
          <t xml:space="preserve">A.9</t>
        </is>
      </c>
      <c r="C354" s="1"/>
      <c r="D354" s="1">
        <v>68</v>
      </c>
      <c r="E354" s="2" t="inlineStr">
        <is>
          <t xml:space="preserve">(1) Unless the Government has issued an applicable waiver, contractors shall not provide or use as part of the performance of the contract any covered article, or any products or services produced or provided by a source, if the covered article or the source is prohibited by an applicable FASCSA order as follows:</t>
        </is>
      </c>
      <c r="F354" s="1" t="inlineStr">
        <is>
          <t xml:space="preserve">shall</t>
        </is>
      </c>
      <c r="G354" s="1" t="inlineStr">
        <is>
          <t xml:space="preserve">Yes</t>
        </is>
      </c>
      <c r="H354" s="1" t="inlineStr">
        <is>
          <t xml:space="preserve">High</t>
        </is>
      </c>
      <c r="I354" s="2"/>
      <c r="J354" s="1" t="inlineStr">
        <is>
          <t xml:space="preserve">Unassigned</t>
        </is>
      </c>
      <c r="K354" s="1"/>
      <c r="L354" s="1"/>
      <c r="M354" s="2"/>
    </row>
    <row r="355">
      <c r="A355" s="1" t="inlineStr">
        <is>
          <t xml:space="preserve">R-354</t>
        </is>
      </c>
      <c r="B355" s="1" t="inlineStr">
        <is>
          <t xml:space="preserve">A.9</t>
        </is>
      </c>
      <c r="C355" s="1"/>
      <c r="D355" s="1">
        <v>68</v>
      </c>
      <c r="E355" s="2" t="inlineStr">
        <is>
          <t xml:space="preserve">(ii) Except as authorized by OFAC, most transactions involving Cuba, Iran, and Sudan are prohibited, as are most imports from Burma or North Korea, into the United States or its outlying areas.</t>
        </is>
      </c>
      <c r="F355" s="1" t="inlineStr">
        <is>
          <t xml:space="preserve">prohibition</t>
        </is>
      </c>
      <c r="G355" s="1"/>
      <c r="H355" s="1" t="inlineStr">
        <is>
          <t xml:space="preserve">High</t>
        </is>
      </c>
      <c r="I355" s="2"/>
      <c r="J355" s="1"/>
      <c r="K355" s="1"/>
      <c r="L355" s="1"/>
      <c r="M355" s="2" t="inlineStr">
        <is>
          <t xml:space="preserve">unclassified</t>
        </is>
      </c>
    </row>
    <row r="356">
      <c r="A356" s="1" t="inlineStr">
        <is>
          <t xml:space="preserve">R-355</t>
        </is>
      </c>
      <c r="B356" s="1" t="inlineStr">
        <is>
          <t xml:space="preserve">A.9</t>
        </is>
      </c>
      <c r="C356" s="1"/>
      <c r="D356" s="1">
        <v>68</v>
      </c>
      <c r="E356" s="2" t="inlineStr">
        <is>
          <t xml:space="preserve">(iii) The prohibition in paragraphs (d)(4)(i) and (d)(4)(ii) do not apply if the acquisition is subject to trade agreements and the offeror certifies that all the offered products are designated country end products or designated country construction material (see part 25).</t>
        </is>
      </c>
      <c r="F356" s="1" t="inlineStr">
        <is>
          <t xml:space="preserve">certification</t>
        </is>
      </c>
      <c r="G356" s="1"/>
      <c r="H356" s="1" t="inlineStr">
        <is>
          <t xml:space="preserve">High</t>
        </is>
      </c>
      <c r="I356" s="2"/>
      <c r="J356" s="1"/>
      <c r="K356" s="1"/>
      <c r="L356" s="1"/>
      <c r="M356" s="2" t="inlineStr">
        <is>
          <t xml:space="preserve">unclassified</t>
        </is>
      </c>
    </row>
    <row r="357">
      <c r="A357" s="1" t="inlineStr">
        <is>
          <t xml:space="preserve">R-356</t>
        </is>
      </c>
      <c r="B357" s="1" t="inlineStr">
        <is>
          <t xml:space="preserve">A.9</t>
        </is>
      </c>
      <c r="C357" s="1"/>
      <c r="D357" s="1">
        <v>68</v>
      </c>
      <c r="E357" s="2" t="inlineStr">
        <is>
          <t xml:space="preserve">(i) For solicitations and contracts awarded by a Department of Defense contracting office, DoD FASCSA orders apply.</t>
        </is>
      </c>
      <c r="F357" s="1" t="inlineStr">
        <is>
          <t xml:space="preserve">shall</t>
        </is>
      </c>
      <c r="G357" s="1"/>
      <c r="H357" s="1" t="inlineStr">
        <is>
          <t xml:space="preserve">High</t>
        </is>
      </c>
      <c r="I357" s="2"/>
      <c r="J357" s="1"/>
      <c r="K357" s="1"/>
      <c r="L357" s="1"/>
      <c r="M357" s="2" t="inlineStr">
        <is>
          <t xml:space="preserve">under: (1) Unless the Government has issued an applicable waiver, contractors shall not provide or use as part of the performance of the contract any covered article, or any products or services produced or provided by a source, if the covered article or the source is prohibited by an applicable FASCSA order as follows: — unclassified</t>
        </is>
      </c>
    </row>
    <row r="358">
      <c r="A358" s="1" t="inlineStr">
        <is>
          <t xml:space="preserve">R-357</t>
        </is>
      </c>
      <c r="B358" s="1" t="inlineStr">
        <is>
          <t xml:space="preserve">A.9</t>
        </is>
      </c>
      <c r="C358" s="1"/>
      <c r="D358" s="1">
        <v>69</v>
      </c>
      <c r="E358" s="2" t="inlineStr">
        <is>
          <t xml:space="preserve">(2) The Contractor shall search for the phrase “FASCSA order” in the System for Award Management (SAM) at https://www.sam.gov to locate applicable FASCSA orders.</t>
        </is>
      </c>
      <c r="F358" s="1" t="inlineStr">
        <is>
          <t xml:space="preserve">shall</t>
        </is>
      </c>
      <c r="G358" s="1" t="inlineStr">
        <is>
          <t xml:space="preserve">Yes</t>
        </is>
      </c>
      <c r="H358" s="1" t="inlineStr">
        <is>
          <t xml:space="preserve">High</t>
        </is>
      </c>
      <c r="I358" s="2"/>
      <c r="J358" s="1" t="inlineStr">
        <is>
          <t xml:space="preserve">Unassigned</t>
        </is>
      </c>
      <c r="K358" s="1"/>
      <c r="L358" s="1"/>
      <c r="M358" s="2"/>
    </row>
    <row r="359">
      <c r="A359" s="1" t="inlineStr">
        <is>
          <t xml:space="preserve">R-358</t>
        </is>
      </c>
      <c r="B359" s="1" t="inlineStr">
        <is>
          <t xml:space="preserve">A.9</t>
        </is>
      </c>
      <c r="C359" s="1"/>
      <c r="D359" s="1">
        <v>69</v>
      </c>
      <c r="E359" s="2" t="inlineStr">
        <is>
          <t xml:space="preserve">The contractor shall conduct a reasonable inquiry to determine if there are any prohibited products or services.</t>
        </is>
      </c>
      <c r="F359" s="1" t="inlineStr">
        <is>
          <t xml:space="preserve">shall</t>
        </is>
      </c>
      <c r="G359" s="1" t="inlineStr">
        <is>
          <t xml:space="preserve">Yes</t>
        </is>
      </c>
      <c r="H359" s="1" t="inlineStr">
        <is>
          <t xml:space="preserve">High</t>
        </is>
      </c>
      <c r="I359" s="2"/>
      <c r="J359" s="1" t="inlineStr">
        <is>
          <t xml:space="preserve">Unassigned</t>
        </is>
      </c>
      <c r="K359" s="1"/>
      <c r="L359" s="1"/>
      <c r="M359" s="2" t="inlineStr">
        <is>
          <t xml:space="preserve">qa-candidate:weak-verifiability</t>
        </is>
      </c>
    </row>
    <row r="360">
      <c r="A360" s="1" t="inlineStr">
        <is>
          <t xml:space="preserve">R-359</t>
        </is>
      </c>
      <c r="B360" s="1" t="inlineStr">
        <is>
          <t xml:space="preserve">A.9</t>
        </is>
      </c>
      <c r="C360" s="1"/>
      <c r="D360" s="1">
        <v>69</v>
      </c>
      <c r="E360" s="2" t="inlineStr">
        <is>
          <t xml:space="preserve">For Federal Supply Schedules, Governmentwide acquisition contracts, multi-agency contracts or any other procurement instrument intended for use by multiple agencies, upon notification from the Contracting Officer, during the performance of the contract, the Contractor shall promptly make any necessary changes or modifications to remove any product or service produced or provided by a source that this clause prohibits.</t>
        </is>
      </c>
      <c r="F360" s="1" t="inlineStr">
        <is>
          <t xml:space="preserve">shall</t>
        </is>
      </c>
      <c r="G360" s="1" t="inlineStr">
        <is>
          <t xml:space="preserve">Yes</t>
        </is>
      </c>
      <c r="H360" s="1" t="inlineStr">
        <is>
          <t xml:space="preserve">High</t>
        </is>
      </c>
      <c r="I360" s="2"/>
      <c r="J360" s="1" t="inlineStr">
        <is>
          <t xml:space="preserve">Unassigned</t>
        </is>
      </c>
      <c r="K360" s="1"/>
      <c r="L360" s="1"/>
      <c r="M360" s="2"/>
    </row>
    <row r="361">
      <c r="A361" s="1" t="inlineStr">
        <is>
          <t xml:space="preserve">R-360</t>
        </is>
      </c>
      <c r="B361" s="1" t="inlineStr">
        <is>
          <t xml:space="preserve">A.9</t>
        </is>
      </c>
      <c r="C361" s="1"/>
      <c r="D361" s="1">
        <v>69</v>
      </c>
      <c r="E361" s="2" t="inlineStr">
        <is>
          <t xml:space="preserve">(1) If the Contractor identifies or is notified by any source, (including a subcontractor at any tier), that any product or service provided or used (or to be provided or used) during contract performance does not comply with any prohibition in this clause, then the Contractor shall report the following information, or as much information is known, in writing to the contracting office as identified in paragraph (h)(2) within 72 hours:</t>
        </is>
      </c>
      <c r="F361" s="1" t="inlineStr">
        <is>
          <t xml:space="preserve">shall</t>
        </is>
      </c>
      <c r="G361" s="1" t="inlineStr">
        <is>
          <t xml:space="preserve">Yes</t>
        </is>
      </c>
      <c r="H361" s="1" t="inlineStr">
        <is>
          <t xml:space="preserve">High</t>
        </is>
      </c>
      <c r="I361" s="2"/>
      <c r="J361" s="1" t="inlineStr">
        <is>
          <t xml:space="preserve">Unassigned</t>
        </is>
      </c>
      <c r="K361" s="1"/>
      <c r="L361" s="1"/>
      <c r="M361" s="2"/>
    </row>
    <row r="362">
      <c r="A362" s="1" t="inlineStr">
        <is>
          <t xml:space="preserve">R-361</t>
        </is>
      </c>
      <c r="B362" s="1" t="inlineStr">
        <is>
          <t xml:space="preserve">A.9</t>
        </is>
      </c>
      <c r="C362" s="1"/>
      <c r="D362" s="1">
        <v>69</v>
      </c>
      <c r="E362" s="2" t="inlineStr">
        <is>
          <t xml:space="preserve">(i) Contract number and order number, if applicable;</t>
        </is>
      </c>
      <c r="F362" s="1" t="inlineStr">
        <is>
          <t xml:space="preserve">other</t>
        </is>
      </c>
      <c r="G362" s="1" t="inlineStr">
        <is>
          <t xml:space="preserve">Yes</t>
        </is>
      </c>
      <c r="H362" s="1" t="inlineStr">
        <is>
          <t xml:space="preserve">High</t>
        </is>
      </c>
      <c r="I362" s="2"/>
      <c r="J362" s="1" t="inlineStr">
        <is>
          <t xml:space="preserve">Unassigned</t>
        </is>
      </c>
      <c r="K362" s="1"/>
      <c r="L362" s="1"/>
      <c r="M362" s="2" t="inlineStr">
        <is>
          <t xml:space="preserve">under: (1) If the Contractor identifies or is notified by any source, (including a subcontractor at any tier), that any product or service provided or used (or to be provided or used) during contract performance does not comply with any prohibition in this clause, then the Contractor shall report the following information, or as much information is known, in writing to the contracting office as identified in paragraph (h)(2) within 72 hours: — table-derived</t>
        </is>
      </c>
    </row>
    <row r="363">
      <c r="A363" s="1" t="inlineStr">
        <is>
          <t xml:space="preserve">R-362</t>
        </is>
      </c>
      <c r="B363" s="1" t="inlineStr">
        <is>
          <t xml:space="preserve">A.9</t>
        </is>
      </c>
      <c r="C363" s="1"/>
      <c r="D363" s="1">
        <v>69</v>
      </c>
      <c r="E363" s="2" t="inlineStr">
        <is>
          <t xml:space="preserve">(ii) The specific prohibition the product or service is not complying with;</t>
        </is>
      </c>
      <c r="F363" s="1" t="inlineStr">
        <is>
          <t xml:space="preserve">other</t>
        </is>
      </c>
      <c r="G363" s="1" t="inlineStr">
        <is>
          <t xml:space="preserve">Yes</t>
        </is>
      </c>
      <c r="H363" s="1" t="inlineStr">
        <is>
          <t xml:space="preserve">High</t>
        </is>
      </c>
      <c r="I363" s="2"/>
      <c r="J363" s="1" t="inlineStr">
        <is>
          <t xml:space="preserve">Unassigned</t>
        </is>
      </c>
      <c r="K363" s="1"/>
      <c r="L363" s="1"/>
      <c r="M363" s="2" t="inlineStr">
        <is>
          <t xml:space="preserve">under: (1) If the Contractor identifies or is notified by any source, (including a subcontractor at any tier), that any product or service provided or used (or to be provided or used) during contract performance does not comply with any prohibition in this clause, then the Contractor shall report the following information, or as much information is known, in writing to the contracting office as identified in paragraph (h)(2) within 72 hours: — table-derived</t>
        </is>
      </c>
    </row>
    <row r="364">
      <c r="A364" s="1" t="inlineStr">
        <is>
          <t xml:space="preserve">R-363</t>
        </is>
      </c>
      <c r="B364" s="1" t="inlineStr">
        <is>
          <t xml:space="preserve">A.9</t>
        </is>
      </c>
      <c r="C364" s="1"/>
      <c r="D364" s="1">
        <v>69</v>
      </c>
      <c r="E364" s="2" t="inlineStr">
        <is>
          <t xml:space="preserve">(iii) A description of the products or services that the Contractor identifies or has reason to suspect is prohibited (include brand; model number, such as the original equipment manufacturer (OEM) number, manufacturer part number, or wholesaler number; and item description, as applicable);</t>
        </is>
      </c>
      <c r="F364" s="1" t="inlineStr">
        <is>
          <t xml:space="preserve">other</t>
        </is>
      </c>
      <c r="G364" s="1" t="inlineStr">
        <is>
          <t xml:space="preserve">Yes</t>
        </is>
      </c>
      <c r="H364" s="1" t="inlineStr">
        <is>
          <t xml:space="preserve">High</t>
        </is>
      </c>
      <c r="I364" s="2"/>
      <c r="J364" s="1" t="inlineStr">
        <is>
          <t xml:space="preserve">Unassigned</t>
        </is>
      </c>
      <c r="K364" s="1"/>
      <c r="L364" s="1"/>
      <c r="M364" s="2" t="inlineStr">
        <is>
          <t xml:space="preserve">under: (1) If the Contractor identifies or is notified by any source, (including a subcontractor at any tier), that any product or service provided or used (or to be provided or used) during contract performance does not comply with any prohibition in this clause, then the Contractor shall report the following information, or as much information is known, in writing to the contracting office as identified in paragraph (h)(2) within 72 hours: — table-derived</t>
        </is>
      </c>
    </row>
    <row r="365">
      <c r="A365" s="1" t="inlineStr">
        <is>
          <t xml:space="preserve">R-364</t>
        </is>
      </c>
      <c r="B365" s="1" t="inlineStr">
        <is>
          <t xml:space="preserve">A.9</t>
        </is>
      </c>
      <c r="C365" s="1"/>
      <c r="D365" s="1">
        <v>69</v>
      </c>
      <c r="E365" s="2" t="inlineStr">
        <is>
          <t xml:space="preserve">(iv) The entity that produced the product or service (include entity name, unique entity identifier, Contractor and Government Entity (CAGE) code, facilities responsible for design, fabrication, assembly, packaging, and test of the product, and whether the entity was the OEM or a distributor (provide manufacturer codes and distributor codes used for the product));</t>
        </is>
      </c>
      <c r="F365" s="1" t="inlineStr">
        <is>
          <t xml:space="preserve">other</t>
        </is>
      </c>
      <c r="G365" s="1" t="inlineStr">
        <is>
          <t xml:space="preserve">Yes</t>
        </is>
      </c>
      <c r="H365" s="1" t="inlineStr">
        <is>
          <t xml:space="preserve">High</t>
        </is>
      </c>
      <c r="I365" s="2"/>
      <c r="J365" s="1" t="inlineStr">
        <is>
          <t xml:space="preserve">Unassigned</t>
        </is>
      </c>
      <c r="K365" s="1"/>
      <c r="L365" s="1"/>
      <c r="M365" s="2" t="inlineStr">
        <is>
          <t xml:space="preserve">under: (1) If the Contractor identifies or is notified by any source, (including a subcontractor at any tier), that any product or service provided or used (or to be provided or used) during contract performance does not comply with any prohibition in this clause, then the Contractor shall report the following information, or as much information is known, in writing to the contracting office as identified in paragraph (h)(2) within 72 hours: — table-derived</t>
        </is>
      </c>
    </row>
    <row r="366">
      <c r="A366" s="1" t="inlineStr">
        <is>
          <t xml:space="preserve">R-365</t>
        </is>
      </c>
      <c r="B366" s="1" t="inlineStr">
        <is>
          <t xml:space="preserve">A.9</t>
        </is>
      </c>
      <c r="C366" s="1"/>
      <c r="D366" s="1">
        <v>69</v>
      </c>
      <c r="E366" s="2" t="inlineStr">
        <is>
          <t xml:space="preserve">(v) Description of the functionality of the product or service and how that functionality impacts the risk to the product or service;</t>
        </is>
      </c>
      <c r="F366" s="1" t="inlineStr">
        <is>
          <t xml:space="preserve">other</t>
        </is>
      </c>
      <c r="G366" s="1" t="inlineStr">
        <is>
          <t xml:space="preserve">Yes</t>
        </is>
      </c>
      <c r="H366" s="1" t="inlineStr">
        <is>
          <t xml:space="preserve">High</t>
        </is>
      </c>
      <c r="I366" s="2"/>
      <c r="J366" s="1" t="inlineStr">
        <is>
          <t xml:space="preserve">Unassigned</t>
        </is>
      </c>
      <c r="K366" s="1"/>
      <c r="L366" s="1"/>
      <c r="M366" s="2" t="inlineStr">
        <is>
          <t xml:space="preserve">under: (1) If the Contractor identifies or is notified by any source, (including a subcontractor at any tier), that any product or service provided or used (or to be provided or used) during contract performance does not comply with any prohibition in this clause, then the Contractor shall report the following information, or as much information is known, in writing to the contracting office as identified in paragraph (h)(2) within 72 hours: — table-derived</t>
        </is>
      </c>
    </row>
    <row r="367">
      <c r="A367" s="1" t="inlineStr">
        <is>
          <t xml:space="preserve">R-366</t>
        </is>
      </c>
      <c r="B367" s="1" t="inlineStr">
        <is>
          <t xml:space="preserve">A.9</t>
        </is>
      </c>
      <c r="C367" s="1"/>
      <c r="D367" s="1">
        <v>69</v>
      </c>
      <c r="E367" s="2" t="inlineStr">
        <is>
          <t xml:space="preserve">(vi) An explanation of any factors relevant to determining if the product or service should be permitted by an applicable exception, exemption, or waiver (if the contractor would like the Government to consider a waiver, and asks for such a waiver);</t>
        </is>
      </c>
      <c r="F367" s="1" t="inlineStr">
        <is>
          <t xml:space="preserve">other</t>
        </is>
      </c>
      <c r="G367" s="1" t="inlineStr">
        <is>
          <t xml:space="preserve">Yes</t>
        </is>
      </c>
      <c r="H367" s="1" t="inlineStr">
        <is>
          <t xml:space="preserve">High</t>
        </is>
      </c>
      <c r="I367" s="2"/>
      <c r="J367" s="1" t="inlineStr">
        <is>
          <t xml:space="preserve">Unassigned</t>
        </is>
      </c>
      <c r="K367" s="1"/>
      <c r="L367" s="1"/>
      <c r="M367" s="2" t="inlineStr">
        <is>
          <t xml:space="preserve">under: (1) If the Contractor identifies or is notified by any source, (including a subcontractor at any tier), that any product or service provided or used (or to be provided or used) during contract performance does not comply with any prohibition in this clause, then the Contractor shall report the following information, or as much information is known, in writing to the contracting office as identified in paragraph (h)(2) within 72 hours: — table-derived</t>
        </is>
      </c>
    </row>
    <row r="368">
      <c r="A368" s="1" t="inlineStr">
        <is>
          <t xml:space="preserve">R-367</t>
        </is>
      </c>
      <c r="B368" s="1" t="inlineStr">
        <is>
          <t xml:space="preserve">A.9</t>
        </is>
      </c>
      <c r="C368" s="1"/>
      <c r="D368" s="1">
        <v>69</v>
      </c>
      <c r="E368" s="2" t="inlineStr">
        <is>
          <t xml:space="preserve">(ii) For all other solicitations and contracts, DHS FASCSA orders apply.</t>
        </is>
      </c>
      <c r="F368" s="1" t="inlineStr">
        <is>
          <t xml:space="preserve">shall</t>
        </is>
      </c>
      <c r="G368" s="1"/>
      <c r="H368" s="1" t="inlineStr">
        <is>
          <t xml:space="preserve">High</t>
        </is>
      </c>
      <c r="I368" s="2"/>
      <c r="J368" s="1"/>
      <c r="K368" s="1"/>
      <c r="L368" s="1"/>
      <c r="M368" s="2" t="inlineStr">
        <is>
          <t xml:space="preserve">under: (1) Unless the Government has issued an applicable waiver, contractors shall not provide or use as part of the performance of the contract any covered article, or any products or services produced or provided by a source, if the covered article or the source is prohibited by an applicable FASCSA order as follows: — unclassified</t>
        </is>
      </c>
    </row>
    <row r="369">
      <c r="A369" s="1" t="inlineStr">
        <is>
          <t xml:space="preserve">R-368</t>
        </is>
      </c>
      <c r="B369" s="1" t="inlineStr">
        <is>
          <t xml:space="preserve">A.9</t>
        </is>
      </c>
      <c r="C369" s="1"/>
      <c r="D369" s="1">
        <v>70</v>
      </c>
      <c r="E369" s="2" t="inlineStr">
        <is>
          <t xml:space="preserve">(vii) Whether alternative products or services are available that would comply with the prohibition;</t>
        </is>
      </c>
      <c r="F369" s="1" t="inlineStr">
        <is>
          <t xml:space="preserve">other</t>
        </is>
      </c>
      <c r="G369" s="1" t="inlineStr">
        <is>
          <t xml:space="preserve">Yes</t>
        </is>
      </c>
      <c r="H369" s="1" t="inlineStr">
        <is>
          <t xml:space="preserve">High</t>
        </is>
      </c>
      <c r="I369" s="2"/>
      <c r="J369" s="1" t="inlineStr">
        <is>
          <t xml:space="preserve">Unassigned</t>
        </is>
      </c>
      <c r="K369" s="1"/>
      <c r="L369" s="1"/>
      <c r="M369" s="2" t="inlineStr">
        <is>
          <t xml:space="preserve">under: (1) If the Contractor identifies or is notified by any source, (including a subcontractor at any tier), that any product or service provided or used (or to be provided or used) during contract performance does not comply with any prohibition in this clause, then the Contractor shall report the following information, or as much information is known, in writing to the contracting office as identified in paragraph (h)(2) within 72 hours: — table-derived</t>
        </is>
      </c>
    </row>
    <row r="370">
      <c r="A370" s="1" t="inlineStr">
        <is>
          <t xml:space="preserve">R-369</t>
        </is>
      </c>
      <c r="B370" s="1" t="inlineStr">
        <is>
          <t xml:space="preserve">A.9</t>
        </is>
      </c>
      <c r="C370" s="1"/>
      <c r="D370" s="1">
        <v>70</v>
      </c>
      <c r="E370" s="2" t="inlineStr">
        <is>
          <t xml:space="preserve">(viii) If the product or service is related to item maintenance, include the following information on the item being maintained:</t>
        </is>
      </c>
      <c r="F370" s="1" t="inlineStr">
        <is>
          <t xml:space="preserve">other</t>
        </is>
      </c>
      <c r="G370" s="1" t="inlineStr">
        <is>
          <t xml:space="preserve">Yes</t>
        </is>
      </c>
      <c r="H370" s="1" t="inlineStr">
        <is>
          <t xml:space="preserve">High</t>
        </is>
      </c>
      <c r="I370" s="2"/>
      <c r="J370" s="1" t="inlineStr">
        <is>
          <t xml:space="preserve">Unassigned</t>
        </is>
      </c>
      <c r="K370" s="1"/>
      <c r="L370" s="1"/>
      <c r="M370" s="2" t="inlineStr">
        <is>
          <t xml:space="preserve">under: (1) If the Contractor identifies or is notified by any source, (including a subcontractor at any tier), that any product or service provided or used (or to be provided or used) during contract performance does not comply with any prohibition in this clause, then the Contractor shall report the following information, or as much information is known, in writing to the contracting office as identified in paragraph (h)(2) within 72 hours: — table-derived</t>
        </is>
      </c>
    </row>
    <row r="371">
      <c r="A371" s="1" t="inlineStr">
        <is>
          <t xml:space="preserve">R-370</t>
        </is>
      </c>
      <c r="B371" s="1" t="inlineStr">
        <is>
          <t xml:space="preserve">A.9</t>
        </is>
      </c>
      <c r="C371" s="1"/>
      <c r="D371" s="1">
        <v>70</v>
      </c>
      <c r="E371" s="2" t="inlineStr">
        <is>
          <t xml:space="preserve">(A) Brand;</t>
        </is>
      </c>
      <c r="F371" s="1" t="inlineStr">
        <is>
          <t xml:space="preserve">other</t>
        </is>
      </c>
      <c r="G371" s="1" t="inlineStr">
        <is>
          <t xml:space="preserve">Yes</t>
        </is>
      </c>
      <c r="H371" s="1" t="inlineStr">
        <is>
          <t xml:space="preserve">High</t>
        </is>
      </c>
      <c r="I371" s="2"/>
      <c r="J371" s="1" t="inlineStr">
        <is>
          <t xml:space="preserve">Unassigned</t>
        </is>
      </c>
      <c r="K371" s="1"/>
      <c r="L371" s="1"/>
      <c r="M371" s="2" t="inlineStr">
        <is>
          <t xml:space="preserve">under: (viii) If the product or service is related to item maintenance, include the following information on the item being maintained: — table-derived</t>
        </is>
      </c>
    </row>
    <row r="372">
      <c r="A372" s="1" t="inlineStr">
        <is>
          <t xml:space="preserve">R-371</t>
        </is>
      </c>
      <c r="B372" s="1" t="inlineStr">
        <is>
          <t xml:space="preserve">A.9</t>
        </is>
      </c>
      <c r="C372" s="1"/>
      <c r="D372" s="1">
        <v>70</v>
      </c>
      <c r="E372" s="2" t="inlineStr">
        <is>
          <t xml:space="preserve">(B) Model number, OEM number, manufacturer part number, or wholesaler number; and</t>
        </is>
      </c>
      <c r="F372" s="1" t="inlineStr">
        <is>
          <t xml:space="preserve">other</t>
        </is>
      </c>
      <c r="G372" s="1" t="inlineStr">
        <is>
          <t xml:space="preserve">Yes</t>
        </is>
      </c>
      <c r="H372" s="1" t="inlineStr">
        <is>
          <t xml:space="preserve">High</t>
        </is>
      </c>
      <c r="I372" s="2"/>
      <c r="J372" s="1" t="inlineStr">
        <is>
          <t xml:space="preserve">Unassigned</t>
        </is>
      </c>
      <c r="K372" s="1"/>
      <c r="L372" s="1"/>
      <c r="M372" s="2" t="inlineStr">
        <is>
          <t xml:space="preserve">under: (viii) If the product or service is related to item maintenance, include the following information on the item being maintained: — table-derived</t>
        </is>
      </c>
    </row>
    <row r="373">
      <c r="A373" s="1" t="inlineStr">
        <is>
          <t xml:space="preserve">R-372</t>
        </is>
      </c>
      <c r="B373" s="1" t="inlineStr">
        <is>
          <t xml:space="preserve">A.9</t>
        </is>
      </c>
      <c r="C373" s="1"/>
      <c r="D373" s="1">
        <v>70</v>
      </c>
      <c r="E373" s="2" t="inlineStr">
        <is>
          <t xml:space="preserve">(C) Item description, as applicable.</t>
        </is>
      </c>
      <c r="F373" s="1" t="inlineStr">
        <is>
          <t xml:space="preserve">other</t>
        </is>
      </c>
      <c r="G373" s="1" t="inlineStr">
        <is>
          <t xml:space="preserve">Yes</t>
        </is>
      </c>
      <c r="H373" s="1" t="inlineStr">
        <is>
          <t xml:space="preserve">High</t>
        </is>
      </c>
      <c r="I373" s="2"/>
      <c r="J373" s="1" t="inlineStr">
        <is>
          <t xml:space="preserve">Unassigned</t>
        </is>
      </c>
      <c r="K373" s="1"/>
      <c r="L373" s="1"/>
      <c r="M373" s="2" t="inlineStr">
        <is>
          <t xml:space="preserve">under: (viii) If the product or service is related to item maintenance, include the following information on the item being maintained: — table-derived</t>
        </is>
      </c>
    </row>
    <row r="374">
      <c r="A374" s="1" t="inlineStr">
        <is>
          <t xml:space="preserve">R-373</t>
        </is>
      </c>
      <c r="B374" s="1" t="inlineStr">
        <is>
          <t xml:space="preserve">A.9</t>
        </is>
      </c>
      <c r="C374" s="1"/>
      <c r="D374" s="1">
        <v>70</v>
      </c>
      <c r="E374" s="2" t="inlineStr">
        <is>
          <t xml:space="preserve">(ix) Any readily available information about mitigation actions implemented or recommended.</t>
        </is>
      </c>
      <c r="F374" s="1" t="inlineStr">
        <is>
          <t xml:space="preserve">other</t>
        </is>
      </c>
      <c r="G374" s="1" t="inlineStr">
        <is>
          <t xml:space="preserve">Yes</t>
        </is>
      </c>
      <c r="H374" s="1" t="inlineStr">
        <is>
          <t xml:space="preserve">High</t>
        </is>
      </c>
      <c r="I374" s="2"/>
      <c r="J374" s="1" t="inlineStr">
        <is>
          <t xml:space="preserve">Unassigned</t>
        </is>
      </c>
      <c r="K374" s="1"/>
      <c r="L374" s="1"/>
      <c r="M374" s="2" t="inlineStr">
        <is>
          <t xml:space="preserve">under: (1) If the Contractor identifies or is notified by any source, (including a subcontractor at any tier), that any product or service provided or used (or to be provided or used) during contract performance does not comply with any prohibition in this clause, then the Contractor shall report the following information, or as much information is known, in writing to the contracting office as identified in paragraph (h)(2) within 72 hours: — table-derived</t>
        </is>
      </c>
    </row>
    <row r="375">
      <c r="A375" s="1" t="inlineStr">
        <is>
          <t xml:space="preserve">R-374</t>
        </is>
      </c>
      <c r="B375" s="1" t="inlineStr">
        <is>
          <t xml:space="preserve">A.9</t>
        </is>
      </c>
      <c r="C375" s="1"/>
      <c r="D375" s="1">
        <v>70</v>
      </c>
      <c r="E375" s="2" t="inlineStr">
        <is>
          <t xml:space="preserve">(2) If a report must be submitted to a contracting office, the Contractor shall submit the report as follows:</t>
        </is>
      </c>
      <c r="F375" s="1" t="inlineStr">
        <is>
          <t xml:space="preserve">shall</t>
        </is>
      </c>
      <c r="G375" s="1" t="inlineStr">
        <is>
          <t xml:space="preserve">Yes</t>
        </is>
      </c>
      <c r="H375" s="1" t="inlineStr">
        <is>
          <t xml:space="preserve">High</t>
        </is>
      </c>
      <c r="I375" s="2"/>
      <c r="J375" s="1" t="inlineStr">
        <is>
          <t xml:space="preserve">Unassigned</t>
        </is>
      </c>
      <c r="K375" s="1"/>
      <c r="L375" s="1"/>
      <c r="M375" s="2" t="inlineStr">
        <is>
          <t xml:space="preserve">under: (1) If the Contractor identifies or is notified by any source, (including a subcontractor at any tier), that any product or service provided or used (or to be provided or used) during contract performance does not comply with any prohibition in this clause, then the Contractor shall report the following information, or as much information is known, in writing to the contracting office as identified in paragraph (h)(2) within 72 hours:</t>
        </is>
      </c>
    </row>
    <row r="376">
      <c r="A376" s="1" t="inlineStr">
        <is>
          <t xml:space="preserve">R-375</t>
        </is>
      </c>
      <c r="B376" s="1" t="inlineStr">
        <is>
          <t xml:space="preserve">A.9</t>
        </is>
      </c>
      <c r="C376" s="1"/>
      <c r="D376" s="1">
        <v>70</v>
      </c>
      <c r="E376" s="2" t="inlineStr">
        <is>
          <t xml:space="preserve">(i) If a Department of Defense contracting office, the Contractor shall report to the website at https://dibnet.dod.mil.</t>
        </is>
      </c>
      <c r="F376" s="1" t="inlineStr">
        <is>
          <t xml:space="preserve">shall</t>
        </is>
      </c>
      <c r="G376" s="1" t="inlineStr">
        <is>
          <t xml:space="preserve">Yes</t>
        </is>
      </c>
      <c r="H376" s="1" t="inlineStr">
        <is>
          <t xml:space="preserve">High</t>
        </is>
      </c>
      <c r="I376" s="2"/>
      <c r="J376" s="1" t="inlineStr">
        <is>
          <t xml:space="preserve">Unassigned</t>
        </is>
      </c>
      <c r="K376" s="1"/>
      <c r="L376" s="1"/>
      <c r="M376" s="2" t="inlineStr">
        <is>
          <t xml:space="preserve">under: (2) If a report must be submitted to a contracting office, the Contractor shall submit the report as follows:</t>
        </is>
      </c>
    </row>
    <row r="377">
      <c r="A377" s="1" t="inlineStr">
        <is>
          <t xml:space="preserve">R-376</t>
        </is>
      </c>
      <c r="B377" s="1" t="inlineStr">
        <is>
          <t xml:space="preserve">A.9</t>
        </is>
      </c>
      <c r="C377" s="1"/>
      <c r="D377" s="1">
        <v>70</v>
      </c>
      <c r="E377" s="2" t="inlineStr">
        <is>
          <t xml:space="preserve">(ii) For all other contracting offices, the Contractor shall report to the Contracting Officer.</t>
        </is>
      </c>
      <c r="F377" s="1" t="inlineStr">
        <is>
          <t xml:space="preserve">shall</t>
        </is>
      </c>
      <c r="G377" s="1" t="inlineStr">
        <is>
          <t xml:space="preserve">Yes</t>
        </is>
      </c>
      <c r="H377" s="1" t="inlineStr">
        <is>
          <t xml:space="preserve">High</t>
        </is>
      </c>
      <c r="I377" s="2"/>
      <c r="J377" s="1" t="inlineStr">
        <is>
          <t xml:space="preserve">Unassigned</t>
        </is>
      </c>
      <c r="K377" s="1"/>
      <c r="L377" s="1"/>
      <c r="M377" s="2" t="inlineStr">
        <is>
          <t xml:space="preserve">under: (2) If a report must be submitted to a contracting office, the Contractor shall submit the report as follows:</t>
        </is>
      </c>
    </row>
    <row r="378">
      <c r="A378" s="1" t="inlineStr">
        <is>
          <t xml:space="preserve">R-377</t>
        </is>
      </c>
      <c r="B378" s="1" t="inlineStr">
        <is>
          <t xml:space="preserve">A.9</t>
        </is>
      </c>
      <c r="C378" s="1"/>
      <c r="D378" s="1">
        <v>70</v>
      </c>
      <c r="E378" s="2" t="inlineStr">
        <is>
          <t xml:space="preserve">(iii) For indefinite delivery contracts, the Contractor shall report to both the contracting office for the indefinite delivery contract and the contracting office for any affected order.</t>
        </is>
      </c>
      <c r="F378" s="1" t="inlineStr">
        <is>
          <t xml:space="preserve">shall</t>
        </is>
      </c>
      <c r="G378" s="1" t="inlineStr">
        <is>
          <t xml:space="preserve">Yes</t>
        </is>
      </c>
      <c r="H378" s="1" t="inlineStr">
        <is>
          <t xml:space="preserve">High</t>
        </is>
      </c>
      <c r="I378" s="2"/>
      <c r="J378" s="1" t="inlineStr">
        <is>
          <t xml:space="preserve">Unassigned</t>
        </is>
      </c>
      <c r="K378" s="1"/>
      <c r="L378" s="1"/>
      <c r="M378" s="2" t="inlineStr">
        <is>
          <t xml:space="preserve">under: (2) If a report must be submitted to a contracting office, the Contractor shall submit the report as follows:</t>
        </is>
      </c>
    </row>
    <row r="379">
      <c r="A379" s="1" t="inlineStr">
        <is>
          <t xml:space="preserve">R-378</t>
        </is>
      </c>
      <c r="B379" s="1" t="inlineStr">
        <is>
          <t xml:space="preserve">A.9</t>
        </is>
      </c>
      <c r="C379" s="1"/>
      <c r="D379" s="1">
        <v>70</v>
      </c>
      <c r="E379" s="2" t="inlineStr">
        <is>
          <t xml:space="preserve">(3) If the report provided does not contain any of the information required by paragraph (h)(1) of this clause, and the contractor later discovers new information that is required by paragraph (h)(1) of this clause, then the contractor shall submit a subsequent report within 72 hours of discovering the new information.</t>
        </is>
      </c>
      <c r="F379" s="1" t="inlineStr">
        <is>
          <t xml:space="preserve">shall</t>
        </is>
      </c>
      <c r="G379" s="1" t="inlineStr">
        <is>
          <t xml:space="preserve">Yes</t>
        </is>
      </c>
      <c r="H379" s="1" t="inlineStr">
        <is>
          <t xml:space="preserve">High</t>
        </is>
      </c>
      <c r="I379" s="2"/>
      <c r="J379" s="1" t="inlineStr">
        <is>
          <t xml:space="preserve">Unassigned</t>
        </is>
      </c>
      <c r="K379" s="1"/>
      <c r="L379" s="1"/>
      <c r="M379" s="2" t="inlineStr">
        <is>
          <t xml:space="preserve">under: (1) If the Contractor identifies or is notified by any source, (including a subcontractor at any tier), that any product or service provided or used (or to be provided or used) during contract performance does not comply with any prohibition in this clause, then the Contractor shall report the following information, or as much information is known, in writing to the contracting office as identified in paragraph (h)(2) within 72 hours:</t>
        </is>
      </c>
    </row>
    <row r="380">
      <c r="A380" s="1" t="inlineStr">
        <is>
          <t xml:space="preserve">R-379</t>
        </is>
      </c>
      <c r="B380" s="1" t="inlineStr">
        <is>
          <t xml:space="preserve">A.9</t>
        </is>
      </c>
      <c r="C380" s="1"/>
      <c r="D380" s="1">
        <v>70</v>
      </c>
      <c r="E380" s="2" t="inlineStr">
        <is>
          <t xml:space="preserve">(4) The contractor shall also report the information in paragraph (h)(1) if the contractor wishes to ask for a waiver of the requirements of a new FASCSA order being applied through modification.</t>
        </is>
      </c>
      <c r="F380" s="1" t="inlineStr">
        <is>
          <t xml:space="preserve">shall</t>
        </is>
      </c>
      <c r="G380" s="1" t="inlineStr">
        <is>
          <t xml:space="preserve">Yes</t>
        </is>
      </c>
      <c r="H380" s="1" t="inlineStr">
        <is>
          <t xml:space="preserve">High</t>
        </is>
      </c>
      <c r="I380" s="2"/>
      <c r="J380" s="1" t="inlineStr">
        <is>
          <t xml:space="preserve">Unassigned</t>
        </is>
      </c>
      <c r="K380" s="1"/>
      <c r="L380" s="1"/>
      <c r="M380" s="2" t="inlineStr">
        <is>
          <t xml:space="preserve">under: (1) If the Contractor identifies or is notified by any source, (including a subcontractor at any tier), that any product or service provided or used (or to be provided or used) during contract performance does not comply with any prohibition in this clause, then the Contractor shall report the following information, or as much information is known, in writing to the contracting office as identified in paragraph (h)(2) within 72 hours:</t>
        </is>
      </c>
    </row>
    <row r="381">
      <c r="A381" s="1" t="inlineStr">
        <is>
          <t xml:space="preserve">R-380</t>
        </is>
      </c>
      <c r="B381" s="1" t="inlineStr">
        <is>
          <t xml:space="preserve">A.9</t>
        </is>
      </c>
      <c r="C381" s="1"/>
      <c r="D381" s="1">
        <v>70</v>
      </c>
      <c r="E381" s="2" t="inlineStr">
        <is>
          <t xml:space="preserve">(i) New FASCSA orders report.</t>
        </is>
      </c>
      <c r="F381" s="1" t="inlineStr">
        <is>
          <t xml:space="preserve">other</t>
        </is>
      </c>
      <c r="G381" s="1" t="inlineStr">
        <is>
          <t xml:space="preserve">Yes</t>
        </is>
      </c>
      <c r="H381" s="1" t="inlineStr">
        <is>
          <t xml:space="preserve">High</t>
        </is>
      </c>
      <c r="I381" s="2"/>
      <c r="J381" s="1" t="inlineStr">
        <is>
          <t xml:space="preserve">Unassigned</t>
        </is>
      </c>
      <c r="K381" s="1"/>
      <c r="L381" s="1"/>
      <c r="M381" s="2" t="inlineStr">
        <is>
          <t xml:space="preserve">under: (1) If the Contractor identifies or is notified by any source, (including a subcontractor at any tier), that any product or service provided or used (or to be provided or used) during contract performance does not comply with any prohibition in this clause, then the Contractor shall report the following information, or as much information is known, in writing to the contracting office as identified in paragraph (h)(2) within 72 hours: — qa-candidate:vague</t>
        </is>
      </c>
    </row>
    <row r="382">
      <c r="A382" s="1" t="inlineStr">
        <is>
          <t xml:space="preserve">R-381</t>
        </is>
      </c>
      <c r="B382" s="1" t="inlineStr">
        <is>
          <t xml:space="preserve">A.9</t>
        </is>
      </c>
      <c r="C382" s="1"/>
      <c r="D382" s="1">
        <v>70</v>
      </c>
      <c r="E382" s="2" t="inlineStr">
        <is>
          <t xml:space="preserve">(1) During contract performance, the Contractor shall review SAM at least once every three months, or as advised by the Contracting Officer, to check for covered articles subject to FASCSA order(s), or for products or services produced by a source subject to FASCSA order(s) not currently identified under paragraph (e) of this clause.</t>
        </is>
      </c>
      <c r="F382" s="1" t="inlineStr">
        <is>
          <t xml:space="preserve">shall</t>
        </is>
      </c>
      <c r="G382" s="1" t="inlineStr">
        <is>
          <t xml:space="preserve">Yes</t>
        </is>
      </c>
      <c r="H382" s="1" t="inlineStr">
        <is>
          <t xml:space="preserve">High</t>
        </is>
      </c>
      <c r="I382" s="2"/>
      <c r="J382" s="1" t="inlineStr">
        <is>
          <t xml:space="preserve">Unassigned</t>
        </is>
      </c>
      <c r="K382" s="1"/>
      <c r="L382" s="1"/>
      <c r="M382" s="2" t="inlineStr">
        <is>
          <t xml:space="preserve">under: (1) If the Contractor identifies or is notified by any source, (including a subcontractor at any tier), that any product or service provided or used (or to be provided or used) during contract performance does not comply with any prohibition in this clause, then the Contractor shall report the following information, or as much information is known, in writing to the contracting office as identified in paragraph (h)(2) within 72 hours:</t>
        </is>
      </c>
    </row>
    <row r="383">
      <c r="A383" s="1" t="inlineStr">
        <is>
          <t xml:space="preserve">R-382</t>
        </is>
      </c>
      <c r="B383" s="1" t="inlineStr">
        <is>
          <t xml:space="preserve">A.9</t>
        </is>
      </c>
      <c r="C383" s="1"/>
      <c r="D383" s="1">
        <v>70</v>
      </c>
      <c r="E383" s="2" t="inlineStr">
        <is>
          <t xml:space="preserve">(2) If the Contractor identifies a new FASCSA order(s) that could impact their supply chain, then the Contractor shall conduct a reasonable inquiry to identify whether a covered article or product or service produced or provided by a source subject to the FASCSA order(s) was provided to the Government or used during contract performance.</t>
        </is>
      </c>
      <c r="F383" s="1" t="inlineStr">
        <is>
          <t xml:space="preserve">shall</t>
        </is>
      </c>
      <c r="G383" s="1" t="inlineStr">
        <is>
          <t xml:space="preserve">Yes</t>
        </is>
      </c>
      <c r="H383" s="1" t="inlineStr">
        <is>
          <t xml:space="preserve">High</t>
        </is>
      </c>
      <c r="I383" s="2"/>
      <c r="J383" s="1" t="inlineStr">
        <is>
          <t xml:space="preserve">Unassigned</t>
        </is>
      </c>
      <c r="K383" s="1"/>
      <c r="L383" s="1"/>
      <c r="M383" s="2" t="inlineStr">
        <is>
          <t xml:space="preserve">under: (1) If the Contractor identifies or is notified by any source, (including a subcontractor at any tier), that any product or service provided or used (or to be provided or used) during contract performance does not comply with any prohibition in this clause, then the Contractor shall report the following information, or as much information is known, in writing to the contracting office as identified in paragraph (h)(2) within 72 hours:</t>
        </is>
      </c>
    </row>
    <row r="384">
      <c r="A384" s="1" t="inlineStr">
        <is>
          <t xml:space="preserve">R-383</t>
        </is>
      </c>
      <c r="B384" s="1" t="inlineStr">
        <is>
          <t xml:space="preserve">A.9</t>
        </is>
      </c>
      <c r="C384" s="1"/>
      <c r="D384" s="1">
        <v>70</v>
      </c>
      <c r="E384" s="2" t="inlineStr">
        <is>
          <t xml:space="preserve">(3) The Contractor shall submit a report to the contracting office identified in paragraph (h)(2) of this clause if the Contractor identifies, including through any notification by a subcontractor at any tier, that a covered article or product or service produced or provided by a source was provided to the Government or used during contract performance and is subject to a FASCSA order(s).</t>
        </is>
      </c>
      <c r="F384" s="1" t="inlineStr">
        <is>
          <t xml:space="preserve">shall</t>
        </is>
      </c>
      <c r="G384" s="1" t="inlineStr">
        <is>
          <t xml:space="preserve">Yes</t>
        </is>
      </c>
      <c r="H384" s="1" t="inlineStr">
        <is>
          <t xml:space="preserve">High</t>
        </is>
      </c>
      <c r="I384" s="2"/>
      <c r="J384" s="1" t="inlineStr">
        <is>
          <t xml:space="preserve">Unassigned</t>
        </is>
      </c>
      <c r="K384" s="1"/>
      <c r="L384" s="1"/>
      <c r="M384" s="2" t="inlineStr">
        <is>
          <t xml:space="preserve">under: (1) If the Contractor identifies or is notified by any source, (including a subcontractor at any tier), that any product or service provided or used (or to be provided or used) during contract performance does not comply with any prohibition in this clause, then the Contractor shall report the following information, or as much information is known, in writing to the contracting office as identified in paragraph (h)(2) within 72 hours:</t>
        </is>
      </c>
    </row>
    <row r="385">
      <c r="A385" s="1" t="inlineStr">
        <is>
          <t xml:space="preserve">R-384</t>
        </is>
      </c>
      <c r="B385" s="1" t="inlineStr">
        <is>
          <t xml:space="preserve">A.9</t>
        </is>
      </c>
      <c r="C385" s="1"/>
      <c r="D385" s="1">
        <v>71</v>
      </c>
      <c r="E385" s="2" t="inlineStr">
        <is>
          <t xml:space="preserve">The Contractor shall report the following information within 72 hours for each covered article or each product or service produced or provided by a source, where the covered article or source is subject to a FASCSA order:</t>
        </is>
      </c>
      <c r="F385" s="1" t="inlineStr">
        <is>
          <t xml:space="preserve">shall</t>
        </is>
      </c>
      <c r="G385" s="1" t="inlineStr">
        <is>
          <t xml:space="preserve">Yes</t>
        </is>
      </c>
      <c r="H385" s="1" t="inlineStr">
        <is>
          <t xml:space="preserve">High</t>
        </is>
      </c>
      <c r="I385" s="2"/>
      <c r="J385" s="1" t="inlineStr">
        <is>
          <t xml:space="preserve">Unassigned</t>
        </is>
      </c>
      <c r="K385" s="1"/>
      <c r="L385" s="1"/>
      <c r="M385" s="2" t="inlineStr">
        <is>
          <t xml:space="preserve">under: (1) If the Contractor identifies or is notified by any source, (including a subcontractor at any tier), that any product or service provided or used (or to be provided or used) during contract performance does not comply with any prohibition in this clause, then the Contractor shall report the following information, or as much information is known, in writing to the contracting office as identified in paragraph (h)(2) within 72 hours:</t>
        </is>
      </c>
    </row>
    <row r="386">
      <c r="A386" s="1" t="inlineStr">
        <is>
          <t xml:space="preserve">R-385</t>
        </is>
      </c>
      <c r="B386" s="1" t="inlineStr">
        <is>
          <t xml:space="preserve">A.9</t>
        </is>
      </c>
      <c r="C386" s="1"/>
      <c r="D386" s="1">
        <v>71</v>
      </c>
      <c r="E386" s="2" t="inlineStr">
        <is>
          <t xml:space="preserve">(i) Contract number and order number, if applicable;</t>
        </is>
      </c>
      <c r="F386" s="1" t="inlineStr">
        <is>
          <t xml:space="preserve">other</t>
        </is>
      </c>
      <c r="G386" s="1" t="inlineStr">
        <is>
          <t xml:space="preserve">Yes</t>
        </is>
      </c>
      <c r="H386" s="1" t="inlineStr">
        <is>
          <t xml:space="preserve">High</t>
        </is>
      </c>
      <c r="I386" s="2"/>
      <c r="J386" s="1" t="inlineStr">
        <is>
          <t xml:space="preserve">Unassigned</t>
        </is>
      </c>
      <c r="K386" s="1"/>
      <c r="L386" s="1"/>
      <c r="M386" s="2" t="inlineStr">
        <is>
          <t xml:space="preserve">under: The Contractor shall report the following information within 72 hours for each covered article or each product or service produced or provided by a source, where the covered article or source is subject to a FASCSA order: — table-derived</t>
        </is>
      </c>
    </row>
    <row r="387">
      <c r="A387" s="1" t="inlineStr">
        <is>
          <t xml:space="preserve">R-386</t>
        </is>
      </c>
      <c r="B387" s="1" t="inlineStr">
        <is>
          <t xml:space="preserve">A.9</t>
        </is>
      </c>
      <c r="C387" s="1"/>
      <c r="D387" s="1">
        <v>71</v>
      </c>
      <c r="E387" s="2" t="inlineStr">
        <is>
          <t xml:space="preserve">(ii) Name of the covered article or source subject to a FASCSA order;</t>
        </is>
      </c>
      <c r="F387" s="1" t="inlineStr">
        <is>
          <t xml:space="preserve">other</t>
        </is>
      </c>
      <c r="G387" s="1" t="inlineStr">
        <is>
          <t xml:space="preserve">Yes</t>
        </is>
      </c>
      <c r="H387" s="1" t="inlineStr">
        <is>
          <t xml:space="preserve">High</t>
        </is>
      </c>
      <c r="I387" s="2"/>
      <c r="J387" s="1" t="inlineStr">
        <is>
          <t xml:space="preserve">Unassigned</t>
        </is>
      </c>
      <c r="K387" s="1"/>
      <c r="L387" s="1"/>
      <c r="M387" s="2" t="inlineStr">
        <is>
          <t xml:space="preserve">under: The Contractor shall report the following information within 72 hours for each covered article or each product or service produced or provided by a source, where the covered article or source is subject to a FASCSA order: — table-derived</t>
        </is>
      </c>
    </row>
    <row r="388">
      <c r="A388" s="1" t="inlineStr">
        <is>
          <t xml:space="preserve">R-387</t>
        </is>
      </c>
      <c r="B388" s="1" t="inlineStr">
        <is>
          <t xml:space="preserve">A.9</t>
        </is>
      </c>
      <c r="C388" s="1"/>
      <c r="D388" s="1">
        <v>71</v>
      </c>
      <c r="E388" s="2" t="inlineStr">
        <is>
          <t xml:space="preserve">(iii) The specific FASCSA order the product or service does not comply with;</t>
        </is>
      </c>
      <c r="F388" s="1" t="inlineStr">
        <is>
          <t xml:space="preserve">other</t>
        </is>
      </c>
      <c r="G388" s="1" t="inlineStr">
        <is>
          <t xml:space="preserve">Yes</t>
        </is>
      </c>
      <c r="H388" s="1" t="inlineStr">
        <is>
          <t xml:space="preserve">High</t>
        </is>
      </c>
      <c r="I388" s="2"/>
      <c r="J388" s="1" t="inlineStr">
        <is>
          <t xml:space="preserve">Unassigned</t>
        </is>
      </c>
      <c r="K388" s="1"/>
      <c r="L388" s="1"/>
      <c r="M388" s="2" t="inlineStr">
        <is>
          <t xml:space="preserve">under: The Contractor shall report the following information within 72 hours for each covered article or each product or service produced or provided by a source, where the covered article or source is subject to a FASCSA order: — table-derived</t>
        </is>
      </c>
    </row>
    <row r="389">
      <c r="A389" s="1" t="inlineStr">
        <is>
          <t xml:space="preserve">R-388</t>
        </is>
      </c>
      <c r="B389" s="1" t="inlineStr">
        <is>
          <t xml:space="preserve">A.9</t>
        </is>
      </c>
      <c r="C389" s="1"/>
      <c r="D389" s="1">
        <v>71</v>
      </c>
      <c r="E389" s="2" t="inlineStr">
        <is>
          <t xml:space="preserve">(iv) The elements of (h)(1)(iii) through (ix) of this clause.</t>
        </is>
      </c>
      <c r="F389" s="1" t="inlineStr">
        <is>
          <t xml:space="preserve">other</t>
        </is>
      </c>
      <c r="G389" s="1" t="inlineStr">
        <is>
          <t xml:space="preserve">Yes</t>
        </is>
      </c>
      <c r="H389" s="1" t="inlineStr">
        <is>
          <t xml:space="preserve">High</t>
        </is>
      </c>
      <c r="I389" s="2"/>
      <c r="J389" s="1" t="inlineStr">
        <is>
          <t xml:space="preserve">Unassigned</t>
        </is>
      </c>
      <c r="K389" s="1"/>
      <c r="L389" s="1"/>
      <c r="M389" s="2" t="inlineStr">
        <is>
          <t xml:space="preserve">under: The Contractor shall report the following information within 72 hours for each covered article or each product or service produced or provided by a source, where the covered article or source is subject to a FASCSA order: — table-derived</t>
        </is>
      </c>
    </row>
    <row r="390">
      <c r="A390" s="1" t="inlineStr">
        <is>
          <t xml:space="preserve">R-389</t>
        </is>
      </c>
      <c r="B390" s="1" t="inlineStr">
        <is>
          <t xml:space="preserve">A.9</t>
        </is>
      </c>
      <c r="C390" s="1"/>
      <c r="D390" s="1">
        <v>71</v>
      </c>
      <c r="E390" s="2" t="inlineStr">
        <is>
          <t xml:space="preserve">(j) Subcontracts. The Contractor shall insert the substance of this clause, including this paragraph (j) but excluding subparagraphs (d)(1) and (i)(1), in all subcontracts and other contractual instruments, including subcontracts for acquiring commercial products or commercial services.</t>
        </is>
      </c>
      <c r="F390" s="1" t="inlineStr">
        <is>
          <t xml:space="preserve">shall</t>
        </is>
      </c>
      <c r="G390" s="1" t="inlineStr">
        <is>
          <t xml:space="preserve">Yes</t>
        </is>
      </c>
      <c r="H390" s="1" t="inlineStr">
        <is>
          <t xml:space="preserve">High</t>
        </is>
      </c>
      <c r="I390" s="2"/>
      <c r="J390" s="1" t="inlineStr">
        <is>
          <t xml:space="preserve">Unassigned</t>
        </is>
      </c>
      <c r="K390" s="1"/>
      <c r="L390" s="1"/>
      <c r="M390" s="2" t="inlineStr">
        <is>
          <t xml:space="preserve">under: (1) If the Contractor identifies or is notified by any source, (including a subcontractor at any tier), that any product or service provided or used (or to be provided or used) during contract performance does not comply with any prohibition in this clause, then the Contractor shall report the following information, or as much information is known, in writing to the contracting office as identified in paragraph (h)(2) within 72 hours:</t>
        </is>
      </c>
    </row>
    <row r="391">
      <c r="A391" s="1" t="inlineStr">
        <is>
          <t xml:space="preserve">R-390</t>
        </is>
      </c>
      <c r="B391" s="1" t="inlineStr">
        <is>
          <t xml:space="preserve">A.9</t>
        </is>
      </c>
      <c r="C391" s="1"/>
      <c r="D391" s="1">
        <v>73</v>
      </c>
      <c r="E391" s="2" t="inlineStr">
        <is>
          <t xml:space="preserve">(b) Display of fraud hotline poster(s). Except as provided in paragraph (c)— (1) During contract performance in the United States, the Contractor shall prominently display in common work areas within business segments performing work under this contract and at contract work sites- (i) Any agency fraud hotline poster or Department of Homeland Security (DHS) fraud hotline poster identified in paragraph (b)(3) of this clause; and</t>
        </is>
      </c>
      <c r="F391" s="1" t="inlineStr">
        <is>
          <t xml:space="preserve">shall</t>
        </is>
      </c>
      <c r="G391" s="1" t="inlineStr">
        <is>
          <t xml:space="preserve">Yes</t>
        </is>
      </c>
      <c r="H391" s="1" t="inlineStr">
        <is>
          <t xml:space="preserve">High</t>
        </is>
      </c>
      <c r="I391" s="2"/>
      <c r="J391" s="1" t="inlineStr">
        <is>
          <t xml:space="preserve">Unassigned</t>
        </is>
      </c>
      <c r="K391" s="1"/>
      <c r="L391" s="1"/>
      <c r="M391" s="2"/>
    </row>
    <row r="392">
      <c r="A392" s="1" t="inlineStr">
        <is>
          <t xml:space="preserve">R-391</t>
        </is>
      </c>
      <c r="B392" s="1" t="inlineStr">
        <is>
          <t xml:space="preserve">A.9</t>
        </is>
      </c>
      <c r="C392" s="1"/>
      <c r="D392" s="1">
        <v>73</v>
      </c>
      <c r="E392" s="2" t="inlineStr">
        <is>
          <t xml:space="preserve">(2) Additionally, if the Contractor maintains a company website as a method of providing information to employees, the Contractor shall display an electronic version of the poster(s) at the website.</t>
        </is>
      </c>
      <c r="F392" s="1" t="inlineStr">
        <is>
          <t xml:space="preserve">shall</t>
        </is>
      </c>
      <c r="G392" s="1" t="inlineStr">
        <is>
          <t xml:space="preserve">Yes</t>
        </is>
      </c>
      <c r="H392" s="1" t="inlineStr">
        <is>
          <t xml:space="preserve">High</t>
        </is>
      </c>
      <c r="I392" s="2"/>
      <c r="J392" s="1" t="inlineStr">
        <is>
          <t xml:space="preserve">Unassigned</t>
        </is>
      </c>
      <c r="K392" s="1"/>
      <c r="L392" s="1"/>
      <c r="M392" s="2"/>
    </row>
    <row r="393">
      <c r="A393" s="1" t="inlineStr">
        <is>
          <t xml:space="preserve">R-392</t>
        </is>
      </c>
      <c r="B393" s="1" t="inlineStr">
        <is>
          <t xml:space="preserve">A.9</t>
        </is>
      </c>
      <c r="C393" s="1"/>
      <c r="D393" s="1">
        <v>73</v>
      </c>
      <c r="E393" s="2" t="inlineStr">
        <is>
          <t xml:space="preserve">(Contracting Officer shall insert— (i) Appropriate agency name(s) and/or title of applicable Department of Homeland Security fraud hotline poster; and</t>
        </is>
      </c>
      <c r="F393" s="1" t="inlineStr">
        <is>
          <t xml:space="preserve">shall</t>
        </is>
      </c>
      <c r="G393" s="1" t="inlineStr">
        <is>
          <t xml:space="preserve">Yes</t>
        </is>
      </c>
      <c r="H393" s="1" t="inlineStr">
        <is>
          <t xml:space="preserve">High</t>
        </is>
      </c>
      <c r="I393" s="2"/>
      <c r="J393" s="1" t="inlineStr">
        <is>
          <t xml:space="preserve">Government Dependency</t>
        </is>
      </c>
      <c r="K393" s="1" t="inlineStr">
        <is>
          <t xml:space="preserve">Government</t>
        </is>
      </c>
      <c r="L393" s="1"/>
      <c r="M393" s="2" t="inlineStr">
        <is>
          <t xml:space="preserve">government-obligation</t>
        </is>
      </c>
    </row>
    <row r="394">
      <c r="A394" s="1" t="inlineStr">
        <is>
          <t xml:space="preserve">R-393</t>
        </is>
      </c>
      <c r="B394" s="1" t="inlineStr">
        <is>
          <t xml:space="preserve">A.9</t>
        </is>
      </c>
      <c r="C394" s="1"/>
      <c r="D394" s="1">
        <v>73</v>
      </c>
      <c r="E394" s="2" t="inlineStr">
        <is>
          <t xml:space="preserve">(d) Subcontracts. The Contractor shall include the substance of this clause, including this paragraph (d), in all subcontracts that exceed the threshold specified in Federal Acquisition Regulation 3.1004(b)(1) on the date of subcontract award, except when the subcontract— (1) Is for the acquisition of a commercial product or commercial service; or</t>
        </is>
      </c>
      <c r="F394" s="1" t="inlineStr">
        <is>
          <t xml:space="preserve">shall</t>
        </is>
      </c>
      <c r="G394" s="1" t="inlineStr">
        <is>
          <t xml:space="preserve">Yes</t>
        </is>
      </c>
      <c r="H394" s="1" t="inlineStr">
        <is>
          <t xml:space="preserve">High</t>
        </is>
      </c>
      <c r="I394" s="2"/>
      <c r="J394" s="1" t="inlineStr">
        <is>
          <t xml:space="preserve">Unassigned</t>
        </is>
      </c>
      <c r="K394" s="1"/>
      <c r="L394" s="1"/>
      <c r="M394" s="2"/>
    </row>
    <row r="395">
      <c r="A395" s="1" t="inlineStr">
        <is>
          <t xml:space="preserve">R-394</t>
        </is>
      </c>
      <c r="B395" s="1" t="inlineStr">
        <is>
          <t xml:space="preserve">A.9</t>
        </is>
      </c>
      <c r="C395" s="1"/>
      <c r="D395" s="1">
        <v>74</v>
      </c>
      <c r="E395" s="2" t="inlineStr">
        <is>
          <t xml:space="preserve">(b) If the Contractor represented that it was a small business concern, a small disadvantaged business concern, or a joint venture that was any of the small business concerns identified in 19.000(a)(3) prior to award of this contract, the Contractor shall rerepresent its size and socioeconomic status according to paragraph (e) of this clause or, if applicable, paragraph (g) of this clause, upon occurrence of any of the following:</t>
        </is>
      </c>
      <c r="F395" s="1" t="inlineStr">
        <is>
          <t xml:space="preserve">shall</t>
        </is>
      </c>
      <c r="G395" s="1" t="inlineStr">
        <is>
          <t xml:space="preserve">Yes</t>
        </is>
      </c>
      <c r="H395" s="1" t="inlineStr">
        <is>
          <t xml:space="preserve">High</t>
        </is>
      </c>
      <c r="I395" s="2"/>
      <c r="J395" s="1" t="inlineStr">
        <is>
          <t xml:space="preserve">Unassigned</t>
        </is>
      </c>
      <c r="K395" s="1"/>
      <c r="L395" s="1"/>
      <c r="M395" s="2"/>
    </row>
    <row r="396">
      <c r="A396" s="1" t="inlineStr">
        <is>
          <t xml:space="preserve">R-395</t>
        </is>
      </c>
      <c r="B396" s="1" t="inlineStr">
        <is>
          <t xml:space="preserve">A.9</t>
        </is>
      </c>
      <c r="C396" s="1"/>
      <c r="D396" s="1">
        <v>74</v>
      </c>
      <c r="E396" s="2" t="inlineStr">
        <is>
          <t xml:space="preserve">(1) Within 30 days after execution of a novation agreement or within 30 days after modification of the contract to include this clause, if the novation agreement was executed prior to inclusion of this clause in the contract.</t>
        </is>
      </c>
      <c r="F396" s="1" t="inlineStr">
        <is>
          <t xml:space="preserve">other</t>
        </is>
      </c>
      <c r="G396" s="1" t="inlineStr">
        <is>
          <t xml:space="preserve">Yes</t>
        </is>
      </c>
      <c r="H396" s="1" t="inlineStr">
        <is>
          <t xml:space="preserve">High</t>
        </is>
      </c>
      <c r="I396" s="2"/>
      <c r="J396" s="1" t="inlineStr">
        <is>
          <t xml:space="preserve">Unassigned</t>
        </is>
      </c>
      <c r="K396" s="1"/>
      <c r="L396" s="1"/>
      <c r="M396" s="2" t="inlineStr">
        <is>
          <t xml:space="preserve">under: (b) If the Contractor represented that it was a small business concern, a small disadvantaged business concern, or a joint venture that was any of the small business concerns identified in 19.000(a)(3) prior to award of this contract, the Contractor shall rerepresent its size and socioeconomic status according to paragraph (e) of this clause or, if applicable, paragraph (g) of this clause, upon occurrence of any of the following: — table-derived</t>
        </is>
      </c>
    </row>
    <row r="397">
      <c r="A397" s="1" t="inlineStr">
        <is>
          <t xml:space="preserve">R-396</t>
        </is>
      </c>
      <c r="B397" s="1" t="inlineStr">
        <is>
          <t xml:space="preserve">A.9</t>
        </is>
      </c>
      <c r="C397" s="1"/>
      <c r="D397" s="1">
        <v>74</v>
      </c>
      <c r="E397" s="2" t="inlineStr">
        <is>
          <t xml:space="preserve">(2) Within 30 days after a merger or acquisition that does not require a novation or within 30 days after modification of the contract to include this clause, if the merger or acquisition occurred prior to inclusion of this clause in the contract.</t>
        </is>
      </c>
      <c r="F397" s="1" t="inlineStr">
        <is>
          <t xml:space="preserve">other</t>
        </is>
      </c>
      <c r="G397" s="1" t="inlineStr">
        <is>
          <t xml:space="preserve">Yes</t>
        </is>
      </c>
      <c r="H397" s="1" t="inlineStr">
        <is>
          <t xml:space="preserve">High</t>
        </is>
      </c>
      <c r="I397" s="2"/>
      <c r="J397" s="1" t="inlineStr">
        <is>
          <t xml:space="preserve">Unassigned</t>
        </is>
      </c>
      <c r="K397" s="1"/>
      <c r="L397" s="1"/>
      <c r="M397" s="2" t="inlineStr">
        <is>
          <t xml:space="preserve">under: (b) If the Contractor represented that it was a small business concern, a small disadvantaged business concern, or a joint venture that was any of the small business concerns identified in 19.000(a)(3) prior to award of this contract, the Contractor shall rerepresent its size and socioeconomic status according to paragraph (e) of this clause or, if applicable, paragraph (g) of this clause, upon occurrence of any of the following: — table-derived</t>
        </is>
      </c>
    </row>
    <row r="398">
      <c r="A398" s="1" t="inlineStr">
        <is>
          <t xml:space="preserve">R-397</t>
        </is>
      </c>
      <c r="B398" s="1" t="inlineStr">
        <is>
          <t xml:space="preserve">A.9</t>
        </is>
      </c>
      <c r="C398" s="1"/>
      <c r="D398" s="1">
        <v>74</v>
      </c>
      <c r="E398" s="2" t="inlineStr">
        <is>
          <t xml:space="preserve">(3) For long-term contracts-</t>
        </is>
      </c>
      <c r="F398" s="1" t="inlineStr">
        <is>
          <t xml:space="preserve">other</t>
        </is>
      </c>
      <c r="G398" s="1" t="inlineStr">
        <is>
          <t xml:space="preserve">Yes</t>
        </is>
      </c>
      <c r="H398" s="1" t="inlineStr">
        <is>
          <t xml:space="preserve">High</t>
        </is>
      </c>
      <c r="I398" s="2"/>
      <c r="J398" s="1" t="inlineStr">
        <is>
          <t xml:space="preserve">Unassigned</t>
        </is>
      </c>
      <c r="K398" s="1"/>
      <c r="L398" s="1"/>
      <c r="M398" s="2" t="inlineStr">
        <is>
          <t xml:space="preserve">under: (b) If the Contractor represented that it was a small business concern, a small disadvantaged business concern, or a joint venture that was any of the small business concerns identified in 19.000(a)(3) prior to award of this contract, the Contractor shall rerepresent its size and socioeconomic status according to paragraph (e) of this clause or, if applicable, paragraph (g) of this clause, upon occurrence of any of the following: — table-derived</t>
        </is>
      </c>
    </row>
    <row r="399">
      <c r="A399" s="1" t="inlineStr">
        <is>
          <t xml:space="preserve">R-398</t>
        </is>
      </c>
      <c r="B399" s="1" t="inlineStr">
        <is>
          <t xml:space="preserve">A.9</t>
        </is>
      </c>
      <c r="C399" s="1"/>
      <c r="D399" s="1">
        <v>74</v>
      </c>
      <c r="E399" s="2" t="inlineStr">
        <is>
          <t xml:space="preserve">(i) Within 60 to 120 days prior to the end of the fifth year of the contract; and</t>
        </is>
      </c>
      <c r="F399" s="1" t="inlineStr">
        <is>
          <t xml:space="preserve">other</t>
        </is>
      </c>
      <c r="G399" s="1" t="inlineStr">
        <is>
          <t xml:space="preserve">Yes</t>
        </is>
      </c>
      <c r="H399" s="1" t="inlineStr">
        <is>
          <t xml:space="preserve">High</t>
        </is>
      </c>
      <c r="I399" s="2"/>
      <c r="J399" s="1" t="inlineStr">
        <is>
          <t xml:space="preserve">Unassigned</t>
        </is>
      </c>
      <c r="K399" s="1"/>
      <c r="L399" s="1"/>
      <c r="M399" s="2" t="inlineStr">
        <is>
          <t xml:space="preserve">under: (b) If the Contractor represented that it was a small business concern, a small disadvantaged business concern, or a joint venture that was any of the small business concerns identified in 19.000(a)(3) prior to award of this contract, the Contractor shall rerepresent its size and socioeconomic status according to paragraph (e) of this clause or, if applicable, paragraph (g) of this clause, upon occurrence of any of the following: — table-derived</t>
        </is>
      </c>
    </row>
    <row r="400">
      <c r="A400" s="1" t="inlineStr">
        <is>
          <t xml:space="preserve">R-399</t>
        </is>
      </c>
      <c r="B400" s="1" t="inlineStr">
        <is>
          <t xml:space="preserve">A.9</t>
        </is>
      </c>
      <c r="C400" s="1"/>
      <c r="D400" s="1">
        <v>74</v>
      </c>
      <c r="E400" s="2" t="inlineStr">
        <is>
          <t xml:space="preserve">(c) The Contractor shall rerepresent its size status in accordance with the size standard in effect at the time of this rerepresentation that corresponds to the North American Industry Classification System (NAICS) code(s) assigned to this contract.</t>
        </is>
      </c>
      <c r="F400" s="1" t="inlineStr">
        <is>
          <t xml:space="preserve">shall</t>
        </is>
      </c>
      <c r="G400" s="1" t="inlineStr">
        <is>
          <t xml:space="preserve">Yes</t>
        </is>
      </c>
      <c r="H400" s="1" t="inlineStr">
        <is>
          <t xml:space="preserve">High</t>
        </is>
      </c>
      <c r="I400" s="2"/>
      <c r="J400" s="1" t="inlineStr">
        <is>
          <t xml:space="preserve">Unassigned</t>
        </is>
      </c>
      <c r="K400" s="1"/>
      <c r="L400" s="1"/>
      <c r="M400" s="2" t="inlineStr">
        <is>
          <t xml:space="preserve">xref:unresolved</t>
        </is>
      </c>
    </row>
    <row r="401">
      <c r="A401" s="1" t="inlineStr">
        <is>
          <t xml:space="preserve">R-400</t>
        </is>
      </c>
      <c r="B401" s="1" t="inlineStr">
        <is>
          <t xml:space="preserve">A.9</t>
        </is>
      </c>
      <c r="C401" s="1"/>
      <c r="D401" s="1">
        <v>74</v>
      </c>
      <c r="E401" s="2" t="inlineStr">
        <is>
          <t xml:space="preserve">(ii) Within 60 to 120 days prior to the date specified in the contract for exercising any option thereafter.</t>
        </is>
      </c>
      <c r="F401" s="1" t="inlineStr">
        <is>
          <t xml:space="preserve">shall</t>
        </is>
      </c>
      <c r="G401" s="1"/>
      <c r="H401" s="1" t="inlineStr">
        <is>
          <t xml:space="preserve">High</t>
        </is>
      </c>
      <c r="I401" s="2"/>
      <c r="J401" s="1"/>
      <c r="K401" s="1"/>
      <c r="L401" s="1"/>
      <c r="M401" s="2" t="inlineStr">
        <is>
          <t xml:space="preserve">under: (b) If the Contractor represented that it was a small business concern, a small disadvantaged business concern, or a joint venture that was any of the small business concerns identified in 19.000(a)(3) prior to award of this contract, the Contractor shall rerepresent its size and socioeconomic status according to paragraph (e) of this clause or, if applicable, paragraph (g) of this clause, upon occurrence of any of the following: — unclassified</t>
        </is>
      </c>
    </row>
    <row r="402">
      <c r="A402" s="1" t="inlineStr">
        <is>
          <t xml:space="preserve">R-401</t>
        </is>
      </c>
      <c r="B402" s="1" t="inlineStr">
        <is>
          <t xml:space="preserve">A.9</t>
        </is>
      </c>
      <c r="C402" s="1"/>
      <c r="D402" s="1">
        <v>75</v>
      </c>
      <c r="E402" s="2" t="inlineStr">
        <is>
          <t xml:space="preserve">(e) Except as provided in paragraph (g) of this clause, the Contractor shall make the representation(s) required by paragraph (b) of this clause by validating or updating all its representations in the Representations and Certifications section of the System for Award Management (SAM) and its other data in SAM, as necessary, to ensure that they reflect the Contractor's current status.</t>
        </is>
      </c>
      <c r="F402" s="1" t="inlineStr">
        <is>
          <t xml:space="preserve">shall</t>
        </is>
      </c>
      <c r="G402" s="1" t="inlineStr">
        <is>
          <t xml:space="preserve">Yes</t>
        </is>
      </c>
      <c r="H402" s="1" t="inlineStr">
        <is>
          <t xml:space="preserve">High</t>
        </is>
      </c>
      <c r="I402" s="2"/>
      <c r="J402" s="1" t="inlineStr">
        <is>
          <t xml:space="preserve">Unassigned</t>
        </is>
      </c>
      <c r="K402" s="1"/>
      <c r="L402" s="1"/>
      <c r="M402" s="2"/>
    </row>
    <row r="403">
      <c r="A403" s="1" t="inlineStr">
        <is>
          <t xml:space="preserve">R-402</t>
        </is>
      </c>
      <c r="B403" s="1" t="inlineStr">
        <is>
          <t xml:space="preserve">A.9</t>
        </is>
      </c>
      <c r="C403" s="1"/>
      <c r="D403" s="1">
        <v>75</v>
      </c>
      <c r="E403" s="2" t="inlineStr">
        <is>
          <t xml:space="preserve">The Contractor shall notify the contracting officer in writing within the timeframes specified in paragraph (b) of this clause, that the data have been validated or updated, and provide the date of the validation or update.</t>
        </is>
      </c>
      <c r="F403" s="1" t="inlineStr">
        <is>
          <t xml:space="preserve">shall</t>
        </is>
      </c>
      <c r="G403" s="1" t="inlineStr">
        <is>
          <t xml:space="preserve">Yes</t>
        </is>
      </c>
      <c r="H403" s="1" t="inlineStr">
        <is>
          <t xml:space="preserve">High</t>
        </is>
      </c>
      <c r="I403" s="2"/>
      <c r="J403" s="1" t="inlineStr">
        <is>
          <t xml:space="preserve">Unassigned</t>
        </is>
      </c>
      <c r="K403" s="1"/>
      <c r="L403" s="1"/>
      <c r="M403" s="2"/>
    </row>
    <row r="404">
      <c r="A404" s="1" t="inlineStr">
        <is>
          <t xml:space="preserve">R-403</t>
        </is>
      </c>
      <c r="B404" s="1" t="inlineStr">
        <is>
          <t xml:space="preserve">A.9</t>
        </is>
      </c>
      <c r="C404" s="1"/>
      <c r="D404" s="1">
        <v>75</v>
      </c>
      <c r="E404" s="2" t="inlineStr">
        <is>
          <t xml:space="preserve">[The Contractor shall enter the name and unique entity identifier of each party to the joint venture: _____.]</t>
        </is>
      </c>
      <c r="F404" s="1" t="inlineStr">
        <is>
          <t xml:space="preserve">shall</t>
        </is>
      </c>
      <c r="G404" s="1" t="inlineStr">
        <is>
          <t xml:space="preserve">Yes</t>
        </is>
      </c>
      <c r="H404" s="1" t="inlineStr">
        <is>
          <t xml:space="preserve">High</t>
        </is>
      </c>
      <c r="I404" s="2"/>
      <c r="J404" s="1" t="inlineStr">
        <is>
          <t xml:space="preserve">Unassigned</t>
        </is>
      </c>
      <c r="K404" s="1"/>
      <c r="L404" s="1"/>
      <c r="M404" s="2" t="inlineStr">
        <is>
          <t xml:space="preserve">table-derived</t>
        </is>
      </c>
    </row>
    <row r="405">
      <c r="A405" s="1" t="inlineStr">
        <is>
          <t xml:space="preserve">R-404</t>
        </is>
      </c>
      <c r="B405" s="1" t="inlineStr">
        <is>
          <t xml:space="preserve">A.9</t>
        </is>
      </c>
      <c r="C405" s="1"/>
      <c r="D405" s="1">
        <v>76</v>
      </c>
      <c r="E405" s="2" t="inlineStr">
        <is>
          <t xml:space="preserve">Each HUBZone small business concern participating in the HUBZone joint venture must be certified as a HUBZone concern.</t>
        </is>
      </c>
      <c r="F405" s="1" t="inlineStr">
        <is>
          <t xml:space="preserve">must</t>
        </is>
      </c>
      <c r="G405" s="1" t="inlineStr">
        <is>
          <t xml:space="preserve">Yes</t>
        </is>
      </c>
      <c r="H405" s="1" t="inlineStr">
        <is>
          <t xml:space="preserve">High</t>
        </is>
      </c>
      <c r="I405" s="2"/>
      <c r="J405" s="1" t="inlineStr">
        <is>
          <t xml:space="preserve">Unassigned</t>
        </is>
      </c>
      <c r="K405" s="1"/>
      <c r="L405" s="1"/>
      <c r="M405" s="2"/>
    </row>
    <row r="406">
      <c r="A406" s="1" t="inlineStr">
        <is>
          <t xml:space="preserve">R-405</t>
        </is>
      </c>
      <c r="B406" s="1" t="inlineStr">
        <is>
          <t xml:space="preserve">A.9</t>
        </is>
      </c>
      <c r="C406" s="1"/>
      <c r="D406" s="1">
        <v>76</v>
      </c>
      <c r="E406" s="2" t="inlineStr">
        <is>
          <t xml:space="preserve">______________________] (End of Clause) 4.3 52.211-12 LIQUIDATED DAMAGES—CONSTRUCTION (SEPT 2000) (a) If the Contractor fails to complete the work within the time specified in the contract, the Contractor shall pay liquidated damages to the Government in the amount of $768.96 for each calendar day of delay until the work is completed or accepted.</t>
        </is>
      </c>
      <c r="F406" s="1" t="inlineStr">
        <is>
          <t xml:space="preserve">shall</t>
        </is>
      </c>
      <c r="G406" s="1" t="inlineStr">
        <is>
          <t xml:space="preserve">Yes</t>
        </is>
      </c>
      <c r="H406" s="1" t="inlineStr">
        <is>
          <t xml:space="preserve">High</t>
        </is>
      </c>
      <c r="I406" s="2"/>
      <c r="J406" s="1" t="inlineStr">
        <is>
          <t xml:space="preserve">Unassigned</t>
        </is>
      </c>
      <c r="K406" s="1"/>
      <c r="L406" s="1"/>
      <c r="M406" s="2"/>
    </row>
    <row r="407">
      <c r="A407" s="1" t="inlineStr">
        <is>
          <t xml:space="preserve">R-406</t>
        </is>
      </c>
      <c r="B407" s="1" t="inlineStr">
        <is>
          <t xml:space="preserve">A.4.4</t>
        </is>
      </c>
      <c r="C407" s="1"/>
      <c r="D407" s="1">
        <v>77</v>
      </c>
      <c r="E407" s="2" t="inlineStr">
        <is>
          <t xml:space="preserve">(b) General. Contractor personnel assigned to work for or on behalf of VA must undergo a background investigation commensurate with the risk and sensitivity level designation associated with the work to be performed at the level indicated in the contract.</t>
        </is>
      </c>
      <c r="F407" s="1" t="inlineStr">
        <is>
          <t xml:space="preserve">must</t>
        </is>
      </c>
      <c r="G407" s="1" t="inlineStr">
        <is>
          <t xml:space="preserve">Yes</t>
        </is>
      </c>
      <c r="H407" s="1" t="inlineStr">
        <is>
          <t xml:space="preserve">High</t>
        </is>
      </c>
      <c r="I407" s="2"/>
      <c r="J407" s="1" t="inlineStr">
        <is>
          <t xml:space="preserve">Unassigned</t>
        </is>
      </c>
      <c r="K407" s="1"/>
      <c r="L407" s="1"/>
      <c r="M407" s="2"/>
    </row>
    <row r="408">
      <c r="A408" s="1" t="inlineStr">
        <is>
          <t xml:space="preserve">R-407</t>
        </is>
      </c>
      <c r="B408" s="1" t="inlineStr">
        <is>
          <t xml:space="preserve">A.4.4</t>
        </is>
      </c>
      <c r="C408" s="1"/>
      <c r="D408" s="1">
        <v>77</v>
      </c>
      <c r="E408" s="2" t="inlineStr">
        <is>
          <t xml:space="preserve">The Contractor and subcontractors shall comply with VA Directive/Handbook 0710, Personnel Security and Suitability Program, which can be accessed at:</t>
        </is>
      </c>
      <c r="F408" s="1" t="inlineStr">
        <is>
          <t xml:space="preserve">shall</t>
        </is>
      </c>
      <c r="G408" s="1" t="inlineStr">
        <is>
          <t xml:space="preserve">Yes</t>
        </is>
      </c>
      <c r="H408" s="1" t="inlineStr">
        <is>
          <t xml:space="preserve">High</t>
        </is>
      </c>
      <c r="I408" s="2"/>
      <c r="J408" s="1" t="inlineStr">
        <is>
          <t xml:space="preserve">Unassigned</t>
        </is>
      </c>
      <c r="K408" s="1"/>
      <c r="L408" s="1"/>
      <c r="M408" s="2"/>
    </row>
    <row r="409">
      <c r="A409" s="1" t="inlineStr">
        <is>
          <t xml:space="preserve">R-408</t>
        </is>
      </c>
      <c r="B409" s="1" t="inlineStr">
        <is>
          <t xml:space="preserve">A.4.4</t>
        </is>
      </c>
      <c r="C409" s="1"/>
      <c r="D409" s="1">
        <v>77</v>
      </c>
      <c r="E409" s="2" t="inlineStr">
        <is>
          <t xml:space="preserve">Contractor personnel that are required to obtain a security clearance will be subject to a Tier 3 or Tier 5 investigation.</t>
        </is>
      </c>
      <c r="F409" s="1" t="inlineStr">
        <is>
          <t xml:space="preserve">will</t>
        </is>
      </c>
      <c r="G409" s="1" t="inlineStr">
        <is>
          <t xml:space="preserve">Yes</t>
        </is>
      </c>
      <c r="H409" s="1" t="inlineStr">
        <is>
          <t xml:space="preserve">High</t>
        </is>
      </c>
      <c r="I409" s="2"/>
      <c r="J409" s="1" t="inlineStr">
        <is>
          <t xml:space="preserve">Unassigned</t>
        </is>
      </c>
      <c r="K409" s="1"/>
      <c r="L409" s="1"/>
      <c r="M409" s="2"/>
    </row>
    <row r="410">
      <c r="A410" s="1" t="inlineStr">
        <is>
          <t xml:space="preserve">R-409</t>
        </is>
      </c>
      <c r="B410" s="1" t="inlineStr">
        <is>
          <t xml:space="preserve">A.4.4</t>
        </is>
      </c>
      <c r="C410" s="1"/>
      <c r="D410" s="1">
        <v>77</v>
      </c>
      <c r="E410" s="2" t="inlineStr">
        <is>
          <t xml:space="preserve">(c) Risk and Sensitivity Levels. The following table identifies the risk and sensitivity levels that apply to any personnel providing services under this contract.</t>
        </is>
      </c>
      <c r="F410" s="1" t="inlineStr">
        <is>
          <t xml:space="preserve">shall</t>
        </is>
      </c>
      <c r="G410" s="1"/>
      <c r="H410" s="1" t="inlineStr">
        <is>
          <t xml:space="preserve">High</t>
        </is>
      </c>
      <c r="I410" s="2"/>
      <c r="J410" s="1"/>
      <c r="K410" s="1"/>
      <c r="L410" s="1"/>
      <c r="M410" s="2" t="inlineStr">
        <is>
          <t xml:space="preserve">under: The Contractor and subcontractors shall comply with VA Directive/Handbook 0710, Personnel Security and Suitability Program, which can be accessed at: — unclassified</t>
        </is>
      </c>
    </row>
    <row r="411">
      <c r="A411" s="1" t="inlineStr">
        <is>
          <t xml:space="preserve">R-410</t>
        </is>
      </c>
      <c r="B411" s="1" t="inlineStr">
        <is>
          <t xml:space="preserve">A.4.4</t>
        </is>
      </c>
      <c r="C411" s="1"/>
      <c r="D411" s="1">
        <v>77</v>
      </c>
      <c r="E411" s="2" t="inlineStr">
        <is>
          <t xml:space="preserve">(d) Fitness. The results from a background investigation are used to determine if an individual’s fitness is sufficient for that individual to perform work for or on behalf of VA in the position identified in this contract.</t>
        </is>
      </c>
      <c r="F411" s="1" t="inlineStr">
        <is>
          <t xml:space="preserve">shall</t>
        </is>
      </c>
      <c r="G411" s="1"/>
      <c r="H411" s="1" t="inlineStr">
        <is>
          <t xml:space="preserve">High</t>
        </is>
      </c>
      <c r="I411" s="2"/>
      <c r="J411" s="1"/>
      <c r="K411" s="1"/>
      <c r="L411" s="1"/>
      <c r="M411" s="2" t="inlineStr">
        <is>
          <t xml:space="preserve">under: The Contractor and subcontractors shall comply with VA Directive/Handbook 0710, Personnel Security and Suitability Program, which can be accessed at: — unclassified</t>
        </is>
      </c>
    </row>
    <row r="412">
      <c r="A412" s="1" t="inlineStr">
        <is>
          <t xml:space="preserve">R-411</t>
        </is>
      </c>
      <c r="B412" s="1" t="inlineStr">
        <is>
          <t xml:space="preserve">A.4.4</t>
        </is>
      </c>
      <c r="C412" s="1"/>
      <c r="D412" s="1">
        <v>78</v>
      </c>
      <c r="E412" s="2" t="inlineStr">
        <is>
          <t xml:space="preserve">If a Contractor or subcontractor employee is found to be unsuitable or unfit to provide services under this contract, the Contractor shall immediately remove the employee from working on this contract and take those necessary steps that restrict the employee’s logical access to VA data, information, VA sensitive information, or information technology or VA information systems containing such data or information.</t>
        </is>
      </c>
      <c r="F412" s="1" t="inlineStr">
        <is>
          <t xml:space="preserve">shall</t>
        </is>
      </c>
      <c r="G412" s="1" t="inlineStr">
        <is>
          <t xml:space="preserve">Yes</t>
        </is>
      </c>
      <c r="H412" s="1" t="inlineStr">
        <is>
          <t xml:space="preserve">High</t>
        </is>
      </c>
      <c r="I412" s="2"/>
      <c r="J412" s="1" t="inlineStr">
        <is>
          <t xml:space="preserve">Unassigned</t>
        </is>
      </c>
      <c r="K412" s="1"/>
      <c r="L412" s="1"/>
      <c r="M412" s="2"/>
    </row>
    <row r="413">
      <c r="A413" s="1" t="inlineStr">
        <is>
          <t xml:space="preserve">R-412</t>
        </is>
      </c>
      <c r="B413" s="1" t="inlineStr">
        <is>
          <t xml:space="preserve">A.4.4</t>
        </is>
      </c>
      <c r="C413" s="1"/>
      <c r="D413" s="1">
        <v>78</v>
      </c>
      <c r="E413" s="2" t="inlineStr">
        <is>
          <t xml:space="preserve">The Contractor shall advise the employee that they are not permitted to access any VA controlled building or real property in relation to this contract.</t>
        </is>
      </c>
      <c r="F413" s="1" t="inlineStr">
        <is>
          <t xml:space="preserve">shall</t>
        </is>
      </c>
      <c r="G413" s="1" t="inlineStr">
        <is>
          <t xml:space="preserve">Yes</t>
        </is>
      </c>
      <c r="H413" s="1" t="inlineStr">
        <is>
          <t xml:space="preserve">High</t>
        </is>
      </c>
      <c r="I413" s="2"/>
      <c r="J413" s="1" t="inlineStr">
        <is>
          <t xml:space="preserve">Unassigned</t>
        </is>
      </c>
      <c r="K413" s="1"/>
      <c r="L413" s="1"/>
      <c r="M413" s="2"/>
    </row>
    <row r="414">
      <c r="A414" s="1" t="inlineStr">
        <is>
          <t xml:space="preserve">R-413</t>
        </is>
      </c>
      <c r="B414" s="1" t="inlineStr">
        <is>
          <t xml:space="preserve">A.4.4</t>
        </is>
      </c>
      <c r="C414" s="1"/>
      <c r="D414" s="1">
        <v>78</v>
      </c>
      <c r="E414" s="2" t="inlineStr">
        <is>
          <t xml:space="preserve">(e) Identification Cards. The Government will provide a Personal Identification Verification (PIV) card or other identification card, as necessary, to fit Contractor personnel who require physical access to VA facilities and/or logical access to VA data, information, VA sensitive information, or information technology or VA information systems containing such data or information.</t>
        </is>
      </c>
      <c r="F414" s="1" t="inlineStr">
        <is>
          <t xml:space="preserve">will</t>
        </is>
      </c>
      <c r="G414" s="1" t="inlineStr">
        <is>
          <t xml:space="preserve">Yes</t>
        </is>
      </c>
      <c r="H414" s="1" t="inlineStr">
        <is>
          <t xml:space="preserve">High</t>
        </is>
      </c>
      <c r="I414" s="2"/>
      <c r="J414" s="1" t="inlineStr">
        <is>
          <t xml:space="preserve">Government Dependency</t>
        </is>
      </c>
      <c r="K414" s="1" t="inlineStr">
        <is>
          <t xml:space="preserve">Government</t>
        </is>
      </c>
      <c r="L414" s="1"/>
      <c r="M414" s="2" t="inlineStr">
        <is>
          <t xml:space="preserve">under: The Contractor and subcontractors shall comply with VA Directive/Handbook 0710, Personnel Security and Suitability Program, which can be accessed at: — government-obligation</t>
        </is>
      </c>
    </row>
    <row r="415">
      <c r="A415" s="1" t="inlineStr">
        <is>
          <t xml:space="preserve">R-414</t>
        </is>
      </c>
      <c r="B415" s="1" t="inlineStr">
        <is>
          <t xml:space="preserve">A.4.4</t>
        </is>
      </c>
      <c r="C415" s="1"/>
      <c r="D415" s="1">
        <v>78</v>
      </c>
      <c r="E415" s="2" t="inlineStr">
        <is>
          <t xml:space="preserve">Contractor and subcontractor personnel shall prominently display their PIV/identification card on their persons while working at a VA facility and shall present their PIV/identification card for inspection upon request by a VA official.</t>
        </is>
      </c>
      <c r="F415" s="1" t="inlineStr">
        <is>
          <t xml:space="preserve">shall</t>
        </is>
      </c>
      <c r="G415" s="1" t="inlineStr">
        <is>
          <t xml:space="preserve">Yes</t>
        </is>
      </c>
      <c r="H415" s="1" t="inlineStr">
        <is>
          <t xml:space="preserve">High</t>
        </is>
      </c>
      <c r="I415" s="2"/>
      <c r="J415" s="1" t="inlineStr">
        <is>
          <t xml:space="preserve">Unassigned</t>
        </is>
      </c>
      <c r="K415" s="1"/>
      <c r="L415" s="1"/>
      <c r="M415" s="2" t="inlineStr">
        <is>
          <t xml:space="preserve">under: The Contractor and subcontractors shall comply with VA Directive/Handbook 0710, Personnel Security and Suitability Program, which can be accessed at:</t>
        </is>
      </c>
    </row>
    <row r="416">
      <c r="A416" s="1" t="inlineStr">
        <is>
          <t xml:space="preserve">R-415</t>
        </is>
      </c>
      <c r="B416" s="1" t="inlineStr">
        <is>
          <t xml:space="preserve">A.4.4</t>
        </is>
      </c>
      <c r="C416" s="1"/>
      <c r="D416" s="1">
        <v>78</v>
      </c>
      <c r="E416" s="2" t="inlineStr">
        <is>
          <t xml:space="preserve">The Contractor must surrender the employee or subcontractor employee’s PIV/identification card in accordance with the requirements set forth in Directive/Handbook 0735 when any of the following events occur:</t>
        </is>
      </c>
      <c r="F416" s="1" t="inlineStr">
        <is>
          <t xml:space="preserve">must</t>
        </is>
      </c>
      <c r="G416" s="1" t="inlineStr">
        <is>
          <t xml:space="preserve">Yes</t>
        </is>
      </c>
      <c r="H416" s="1" t="inlineStr">
        <is>
          <t xml:space="preserve">High</t>
        </is>
      </c>
      <c r="I416" s="2"/>
      <c r="J416" s="1" t="inlineStr">
        <is>
          <t xml:space="preserve">Unassigned</t>
        </is>
      </c>
      <c r="K416" s="1"/>
      <c r="L416" s="1"/>
      <c r="M416" s="2" t="inlineStr">
        <is>
          <t xml:space="preserve">under: The Contractor and subcontractors shall comply with VA Directive/Handbook 0710, Personnel Security and Suitability Program, which can be accessed at: — xref:unresolved</t>
        </is>
      </c>
    </row>
    <row r="417">
      <c r="A417" s="1" t="inlineStr">
        <is>
          <t xml:space="preserve">R-416</t>
        </is>
      </c>
      <c r="B417" s="1" t="inlineStr">
        <is>
          <t xml:space="preserve">A.3</t>
        </is>
      </c>
      <c r="C417" s="1"/>
      <c r="D417" s="1">
        <v>78</v>
      </c>
      <c r="E417" s="2" t="inlineStr">
        <is>
          <t xml:space="preserve">Immediately upon detection, the Contractor shall report a lost or stolen PIV/identification card to the Government authorities as identified in Directive/Handbook 0735.</t>
        </is>
      </c>
      <c r="F417" s="1" t="inlineStr">
        <is>
          <t xml:space="preserve">shall</t>
        </is>
      </c>
      <c r="G417" s="1" t="inlineStr">
        <is>
          <t xml:space="preserve">Yes</t>
        </is>
      </c>
      <c r="H417" s="1" t="inlineStr">
        <is>
          <t xml:space="preserve">High</t>
        </is>
      </c>
      <c r="I417" s="2"/>
      <c r="J417" s="1" t="inlineStr">
        <is>
          <t xml:space="preserve">Unassigned</t>
        </is>
      </c>
      <c r="K417" s="1"/>
      <c r="L417" s="1"/>
      <c r="M417" s="2"/>
    </row>
    <row r="418">
      <c r="A418" s="1" t="inlineStr">
        <is>
          <t xml:space="preserve">R-417</t>
        </is>
      </c>
      <c r="B418" s="1" t="inlineStr">
        <is>
          <t xml:space="preserve">A.3</t>
        </is>
      </c>
      <c r="C418" s="1"/>
      <c r="D418" s="1">
        <v>78</v>
      </c>
      <c r="E418" s="2" t="inlineStr">
        <is>
          <t xml:space="preserve">Within 48 hours of reporting the lost/stolen PIV/identification card, the Contractor shall submit to the Program Manager an incident report that describes the relevant facts and circumstances regarding the loss/theft.</t>
        </is>
      </c>
      <c r="F418" s="1" t="inlineStr">
        <is>
          <t xml:space="preserve">shall</t>
        </is>
      </c>
      <c r="G418" s="1" t="inlineStr">
        <is>
          <t xml:space="preserve">Yes</t>
        </is>
      </c>
      <c r="H418" s="1" t="inlineStr">
        <is>
          <t xml:space="preserve">High</t>
        </is>
      </c>
      <c r="I418" s="2"/>
      <c r="J418" s="1" t="inlineStr">
        <is>
          <t xml:space="preserve">Unassigned</t>
        </is>
      </c>
      <c r="K418" s="1"/>
      <c r="L418" s="1"/>
      <c r="M418" s="2"/>
    </row>
    <row r="419">
      <c r="A419" s="1" t="inlineStr">
        <is>
          <t xml:space="preserve">R-418</t>
        </is>
      </c>
      <c r="B419" s="1" t="inlineStr">
        <is>
          <t xml:space="preserve">A.3</t>
        </is>
      </c>
      <c r="C419" s="1"/>
      <c r="D419" s="1">
        <v>78</v>
      </c>
      <c r="E419" s="2" t="inlineStr">
        <is>
          <t xml:space="preserve">If the loss/theft was reported by the Contractor to the local police, the Contractor shall further submit a copy of the final police report to the Program Manager within 48 hours of the report being made available by the local police department.</t>
        </is>
      </c>
      <c r="F419" s="1" t="inlineStr">
        <is>
          <t xml:space="preserve">shall</t>
        </is>
      </c>
      <c r="G419" s="1" t="inlineStr">
        <is>
          <t xml:space="preserve">Yes</t>
        </is>
      </c>
      <c r="H419" s="1" t="inlineStr">
        <is>
          <t xml:space="preserve">High</t>
        </is>
      </c>
      <c r="I419" s="2"/>
      <c r="J419" s="1" t="inlineStr">
        <is>
          <t xml:space="preserve">Unassigned</t>
        </is>
      </c>
      <c r="K419" s="1"/>
      <c r="L419" s="1"/>
      <c r="M419" s="2"/>
    </row>
    <row r="420">
      <c r="A420" s="1" t="inlineStr">
        <is>
          <t xml:space="preserve">R-419</t>
        </is>
      </c>
      <c r="B420" s="1" t="inlineStr">
        <is>
          <t xml:space="preserve">A.3</t>
        </is>
      </c>
      <c r="C420" s="1"/>
      <c r="D420" s="1">
        <v>78</v>
      </c>
      <c r="E420" s="2" t="inlineStr">
        <is>
          <t xml:space="preserve">(g) Regular Reporting. The Contractor shall submit a status report to PIV Sponsor within 5 working days after the end of each calendar quarter and as requested by the Government in order to initiate contract closeout procedures.</t>
        </is>
      </c>
      <c r="F420" s="1" t="inlineStr">
        <is>
          <t xml:space="preserve">shall</t>
        </is>
      </c>
      <c r="G420" s="1" t="inlineStr">
        <is>
          <t xml:space="preserve">Yes</t>
        </is>
      </c>
      <c r="H420" s="1" t="inlineStr">
        <is>
          <t xml:space="preserve">High</t>
        </is>
      </c>
      <c r="I420" s="2"/>
      <c r="J420" s="1" t="inlineStr">
        <is>
          <t xml:space="preserve">Unassigned</t>
        </is>
      </c>
      <c r="K420" s="1"/>
      <c r="L420" s="1"/>
      <c r="M420" s="2"/>
    </row>
    <row r="421">
      <c r="A421" s="1" t="inlineStr">
        <is>
          <t xml:space="preserve">R-420</t>
        </is>
      </c>
      <c r="B421" s="1" t="inlineStr">
        <is>
          <t xml:space="preserve">A.3</t>
        </is>
      </c>
      <c r="C421" s="1"/>
      <c r="D421" s="1">
        <v>78</v>
      </c>
      <c r="E421" s="2" t="inlineStr">
        <is>
          <t xml:space="preserve">The report must provide the status of each contractor/subcontractor employee who is required to have a PIV/identification card during the performance of the contract.</t>
        </is>
      </c>
      <c r="F421" s="1" t="inlineStr">
        <is>
          <t xml:space="preserve">must</t>
        </is>
      </c>
      <c r="G421" s="1" t="inlineStr">
        <is>
          <t xml:space="preserve">Yes</t>
        </is>
      </c>
      <c r="H421" s="1" t="inlineStr">
        <is>
          <t xml:space="preserve">High</t>
        </is>
      </c>
      <c r="I421" s="2"/>
      <c r="J421" s="1" t="inlineStr">
        <is>
          <t xml:space="preserve">Unassigned</t>
        </is>
      </c>
      <c r="K421" s="1"/>
      <c r="L421" s="1"/>
      <c r="M421" s="2"/>
    </row>
    <row r="422">
      <c r="A422" s="1" t="inlineStr">
        <is>
          <t xml:space="preserve">R-421</t>
        </is>
      </c>
      <c r="B422" s="1" t="inlineStr">
        <is>
          <t xml:space="preserve">A.3</t>
        </is>
      </c>
      <c r="C422" s="1"/>
      <c r="D422" s="1">
        <v>78</v>
      </c>
      <c r="E422" s="2" t="inlineStr">
        <is>
          <t xml:space="preserve">The report shall identify the Contractor and the contract number, and list the following status for each contractor/subcontractor employee who holds a PIV/identification card under this contract:</t>
        </is>
      </c>
      <c r="F422" s="1" t="inlineStr">
        <is>
          <t xml:space="preserve">shall</t>
        </is>
      </c>
      <c r="G422" s="1" t="inlineStr">
        <is>
          <t xml:space="preserve">Yes</t>
        </is>
      </c>
      <c r="H422" s="1" t="inlineStr">
        <is>
          <t xml:space="preserve">High</t>
        </is>
      </c>
      <c r="I422" s="2"/>
      <c r="J422" s="1" t="inlineStr">
        <is>
          <t xml:space="preserve">Unassigned</t>
        </is>
      </c>
      <c r="K422" s="1"/>
      <c r="L422" s="1"/>
      <c r="M422" s="2"/>
    </row>
    <row r="423">
      <c r="A423" s="1" t="inlineStr">
        <is>
          <t xml:space="preserve">R-422</t>
        </is>
      </c>
      <c r="B423" s="1" t="inlineStr">
        <is>
          <t xml:space="preserve">A.8</t>
        </is>
      </c>
      <c r="C423" s="1"/>
      <c r="D423" s="1">
        <v>79</v>
      </c>
      <c r="E423" s="2" t="inlineStr">
        <is>
          <t xml:space="preserve">The Contractor shall include the substance of this clause in subcontracts, thirdparty agreements, and BAA’s, in which subcontractors, third-party servicers/employees, and business associates will perform functions where they will have physical access to a VA facility or logical access to VA data, information, VA sensitive information, or information technology or VA information system containing such data or information.</t>
        </is>
      </c>
      <c r="F423" s="1" t="inlineStr">
        <is>
          <t xml:space="preserve">shall</t>
        </is>
      </c>
      <c r="G423" s="1" t="inlineStr">
        <is>
          <t xml:space="preserve">Yes</t>
        </is>
      </c>
      <c r="H423" s="1" t="inlineStr">
        <is>
          <t xml:space="preserve">High</t>
        </is>
      </c>
      <c r="I423" s="2"/>
      <c r="J423" s="1" t="inlineStr">
        <is>
          <t xml:space="preserve">Unassigned</t>
        </is>
      </c>
      <c r="K423" s="1"/>
      <c r="L423" s="1"/>
      <c r="M423" s="2" t="inlineStr">
        <is>
          <t xml:space="preserve">proposal-promoted</t>
        </is>
      </c>
    </row>
    <row r="424">
      <c r="A424" s="1" t="inlineStr">
        <is>
          <t xml:space="preserve">R-423</t>
        </is>
      </c>
      <c r="B424" s="1" t="inlineStr">
        <is>
          <t xml:space="preserve">A.3</t>
        </is>
      </c>
      <c r="C424" s="1"/>
      <c r="D424" s="1">
        <v>5</v>
      </c>
      <c r="E424" s="2" t="inlineStr">
        <is>
          <t xml:space="preserve">1.00 JB __________________ __________________</t>
        </is>
      </c>
      <c r="F424" s="1" t="inlineStr">
        <is>
          <t xml:space="preserve">other</t>
        </is>
      </c>
      <c r="G424" s="1" t="inlineStr">
        <is>
          <t xml:space="preserve">Yes</t>
        </is>
      </c>
      <c r="H424" s="1" t="inlineStr">
        <is>
          <t xml:space="preserve">High</t>
        </is>
      </c>
      <c r="I424" s="2"/>
      <c r="J424" s="1" t="inlineStr">
        <is>
          <t xml:space="preserve">Unassigned</t>
        </is>
      </c>
      <c r="K424" s="1"/>
      <c r="L424" s="1"/>
      <c r="M424" s="2" t="inlineStr">
        <is>
          <t xml:space="preserve">table-derived; qa-candidate:vague; qa:flags:text is an unfilled schedule line with no stated obligation</t>
        </is>
      </c>
    </row>
    <row r="425">
      <c r="A425" s="1" t="inlineStr">
        <is>
          <t xml:space="preserve">R-424</t>
        </is>
      </c>
      <c r="B425" s="1" t="inlineStr">
        <is>
          <t xml:space="preserve">A.2</t>
        </is>
      </c>
      <c r="C425" s="1"/>
      <c r="D425" s="1">
        <v>7</v>
      </c>
      <c r="E425" s="2" t="inlineStr">
        <is>
          <t xml:space="preserve">5. SITE VISIT: An organized site visit is scheduled for October 07, 2026 at 10:00 am EST. A subsequent amendment will be issued if the date, time, and/or location changes.</t>
        </is>
      </c>
      <c r="F425" s="1" t="inlineStr">
        <is>
          <t xml:space="preserve">will</t>
        </is>
      </c>
      <c r="G425" s="1" t="inlineStr">
        <is>
          <t xml:space="preserve">Yes</t>
        </is>
      </c>
      <c r="H425" s="1" t="inlineStr">
        <is>
          <t xml:space="preserve">High</t>
        </is>
      </c>
      <c r="I425" s="2"/>
      <c r="J425" s="1" t="inlineStr">
        <is>
          <t xml:space="preserve">Government Dependency</t>
        </is>
      </c>
      <c r="K425" s="1" t="inlineStr">
        <is>
          <t xml:space="preserve">Government</t>
        </is>
      </c>
      <c r="L425" s="1"/>
      <c r="M425" s="2" t="inlineStr">
        <is>
          <t xml:space="preserve">government-obligation</t>
        </is>
      </c>
    </row>
    <row r="426">
      <c r="A426" s="1" t="inlineStr">
        <is>
          <t xml:space="preserve">R-425</t>
        </is>
      </c>
      <c r="B426" s="1" t="inlineStr">
        <is>
          <t xml:space="preserve">A.12.1</t>
        </is>
      </c>
      <c r="C426" s="1"/>
      <c r="D426" s="1">
        <v>8</v>
      </c>
      <c r="E426" s="2" t="inlineStr">
        <is>
          <t xml:space="preserve">The completed Mandatory LOS Certification form and VAAR 852.219-75 Certification will be submitted in a separate PDF document (do not combine/save with other documents).</t>
        </is>
      </c>
      <c r="F426" s="1" t="inlineStr">
        <is>
          <t xml:space="preserve">will</t>
        </is>
      </c>
      <c r="G426" s="1" t="inlineStr">
        <is>
          <t xml:space="preserve">Yes</t>
        </is>
      </c>
      <c r="H426" s="1" t="inlineStr">
        <is>
          <t xml:space="preserve">High</t>
        </is>
      </c>
      <c r="I426" s="2"/>
      <c r="J426" s="1" t="inlineStr">
        <is>
          <t xml:space="preserve">Price Proposal</t>
        </is>
      </c>
      <c r="K426" s="1"/>
      <c r="L426" s="1"/>
      <c r="M426" s="2" t="inlineStr">
        <is>
          <t xml:space="preserve">near-duplicate:R-062; qa:flags:same LOS certification separate-PDF submission as R-062</t>
        </is>
      </c>
    </row>
    <row r="427">
      <c r="A427" s="1" t="inlineStr">
        <is>
          <t xml:space="preserve">R-426</t>
        </is>
      </c>
      <c r="B427" s="1" t="inlineStr">
        <is>
          <t xml:space="preserve">A.12.1</t>
        </is>
      </c>
      <c r="C427" s="1"/>
      <c r="D427" s="1">
        <v>9</v>
      </c>
      <c r="E427" s="2" t="inlineStr">
        <is>
          <t xml:space="preserve">Please attach explanation for any violations.</t>
        </is>
      </c>
      <c r="F427" s="1" t="inlineStr">
        <is>
          <t xml:space="preserve">other</t>
        </is>
      </c>
      <c r="G427" s="1" t="inlineStr">
        <is>
          <t xml:space="preserve">Yes</t>
        </is>
      </c>
      <c r="H427" s="1" t="inlineStr">
        <is>
          <t xml:space="preserve">High</t>
        </is>
      </c>
      <c r="I427" s="2"/>
      <c r="J427" s="1" t="inlineStr">
        <is>
          <t xml:space="preserve">Unassigned</t>
        </is>
      </c>
      <c r="K427" s="1"/>
      <c r="L427" s="1"/>
      <c r="M427" s="2"/>
    </row>
    <row r="428">
      <c r="A428" s="1" t="inlineStr">
        <is>
          <t xml:space="preserve">R-427</t>
        </is>
      </c>
      <c r="B428" s="1" t="inlineStr">
        <is>
          <t xml:space="preserve">A.12.1</t>
        </is>
      </c>
      <c r="C428" s="1"/>
      <c r="D428" s="1">
        <v>9</v>
      </c>
      <c r="E428" s="2" t="inlineStr">
        <is>
          <t xml:space="preserve">Include this letter with the completed Attachment 05.</t>
        </is>
      </c>
      <c r="F428" s="1" t="inlineStr">
        <is>
          <t xml:space="preserve">other</t>
        </is>
      </c>
      <c r="G428" s="1" t="inlineStr">
        <is>
          <t xml:space="preserve">Yes</t>
        </is>
      </c>
      <c r="H428" s="1" t="inlineStr">
        <is>
          <t xml:space="preserve">High</t>
        </is>
      </c>
      <c r="I428" s="2"/>
      <c r="J428" s="1" t="inlineStr">
        <is>
          <t xml:space="preserve">Unassigned</t>
        </is>
      </c>
      <c r="K428" s="1"/>
      <c r="L428" s="1"/>
      <c r="M428" s="2" t="inlineStr">
        <is>
          <t xml:space="preserve">xref:Attachment-05.</t>
        </is>
      </c>
    </row>
    <row r="429">
      <c r="A429" s="1" t="inlineStr">
        <is>
          <t xml:space="preserve">R-428</t>
        </is>
      </c>
      <c r="B429" s="1" t="inlineStr">
        <is>
          <t xml:space="preserve">A.1.4</t>
        </is>
      </c>
      <c r="C429" s="1"/>
      <c r="D429" s="1">
        <v>11</v>
      </c>
      <c r="E429" s="2" t="inlineStr">
        <is>
          <t xml:space="preserve">NO OTHER FORMS OF SUBMISSION WILL BE ACCEPTED.</t>
        </is>
      </c>
      <c r="F429" s="1" t="inlineStr">
        <is>
          <t xml:space="preserve">will</t>
        </is>
      </c>
      <c r="G429" s="1" t="inlineStr">
        <is>
          <t xml:space="preserve">Yes</t>
        </is>
      </c>
      <c r="H429" s="1" t="inlineStr">
        <is>
          <t xml:space="preserve">High</t>
        </is>
      </c>
      <c r="I429" s="2"/>
      <c r="J429" s="1" t="inlineStr">
        <is>
          <t xml:space="preserve">Unassigned</t>
        </is>
      </c>
      <c r="K429" s="1"/>
      <c r="L429" s="1"/>
      <c r="M429" s="2"/>
    </row>
    <row r="430">
      <c r="A430" s="1" t="inlineStr">
        <is>
          <t xml:space="preserve">R-429</t>
        </is>
      </c>
      <c r="B430" s="1" t="inlineStr">
        <is>
          <t xml:space="preserve">A.1.4</t>
        </is>
      </c>
      <c r="C430" s="1"/>
      <c r="D430" s="1">
        <v>11</v>
      </c>
      <c r="E430" s="2" t="inlineStr">
        <is>
          <t xml:space="preserve">Send document in separate files as deem necessary.</t>
        </is>
      </c>
      <c r="F430" s="1" t="inlineStr">
        <is>
          <t xml:space="preserve">other</t>
        </is>
      </c>
      <c r="G430" s="1" t="inlineStr">
        <is>
          <t xml:space="preserve">No</t>
        </is>
      </c>
      <c r="H430" s="1" t="inlineStr">
        <is>
          <t xml:space="preserve">High</t>
        </is>
      </c>
      <c r="I430" s="2"/>
      <c r="J430" s="1" t="inlineStr">
        <is>
          <t xml:space="preserve">Unassigned</t>
        </is>
      </c>
      <c r="K430" s="1"/>
      <c r="L430" s="1"/>
      <c r="M430" s="2" t="inlineStr">
        <is>
          <t xml:space="preserve">advisory</t>
        </is>
      </c>
    </row>
    <row r="431">
      <c r="A431" s="1" t="inlineStr">
        <is>
          <t xml:space="preserve">R-430</t>
        </is>
      </c>
      <c r="B431" s="1" t="inlineStr">
        <is>
          <t xml:space="preserve">A.4.3</t>
        </is>
      </c>
      <c r="C431" s="1" t="inlineStr">
        <is>
          <t xml:space="preserve">SOW</t>
        </is>
      </c>
      <c r="D431" s="1">
        <v>12</v>
      </c>
      <c r="E431" s="2" t="inlineStr">
        <is>
          <t xml:space="preserve">4.3. No hyperlinks or electronic media will be allowed or considered.</t>
        </is>
      </c>
      <c r="F431" s="1" t="inlineStr">
        <is>
          <t xml:space="preserve">will</t>
        </is>
      </c>
      <c r="G431" s="1" t="inlineStr">
        <is>
          <t xml:space="preserve">Yes</t>
        </is>
      </c>
      <c r="H431" s="1" t="inlineStr">
        <is>
          <t xml:space="preserve">High</t>
        </is>
      </c>
      <c r="I431" s="2"/>
      <c r="J431" s="1" t="inlineStr">
        <is>
          <t xml:space="preserve">Unassigned</t>
        </is>
      </c>
      <c r="K431" s="1"/>
      <c r="L431" s="1"/>
      <c r="M431" s="2"/>
    </row>
    <row r="432">
      <c r="A432" s="1" t="inlineStr">
        <is>
          <t xml:space="preserve">R-431</t>
        </is>
      </c>
      <c r="B432" s="1" t="inlineStr">
        <is>
          <t xml:space="preserve">A.4.3</t>
        </is>
      </c>
      <c r="C432" s="1" t="inlineStr">
        <is>
          <t xml:space="preserve">SOW</t>
        </is>
      </c>
      <c r="D432" s="1">
        <v>12</v>
      </c>
      <c r="E432" s="2" t="inlineStr">
        <is>
          <t xml:space="preserve">4.5. Strongly recommend formatting your technical proposal factor by factor, as listed in the solicitation.</t>
        </is>
      </c>
      <c r="F432" s="1" t="inlineStr">
        <is>
          <t xml:space="preserve">other</t>
        </is>
      </c>
      <c r="G432" s="1" t="inlineStr">
        <is>
          <t xml:space="preserve">No</t>
        </is>
      </c>
      <c r="H432" s="1" t="inlineStr">
        <is>
          <t xml:space="preserve">High</t>
        </is>
      </c>
      <c r="I432" s="2"/>
      <c r="J432" s="1" t="inlineStr">
        <is>
          <t xml:space="preserve">Unassigned</t>
        </is>
      </c>
      <c r="K432" s="1"/>
      <c r="L432" s="1"/>
      <c r="M432" s="2" t="inlineStr">
        <is>
          <t xml:space="preserve">advisory</t>
        </is>
      </c>
    </row>
    <row r="433">
      <c r="A433" s="1" t="inlineStr">
        <is>
          <t xml:space="preserve">R-432</t>
        </is>
      </c>
      <c r="B433" s="1" t="inlineStr">
        <is>
          <t xml:space="preserve">A.4.3</t>
        </is>
      </c>
      <c r="C433" s="1" t="inlineStr">
        <is>
          <t xml:space="preserve">SOW</t>
        </is>
      </c>
      <c r="D433" s="1">
        <v>12</v>
      </c>
      <c r="E433" s="2" t="inlineStr">
        <is>
          <t xml:space="preserve">Stick to the page limits.</t>
        </is>
      </c>
      <c r="F433" s="1" t="inlineStr">
        <is>
          <t xml:space="preserve">other</t>
        </is>
      </c>
      <c r="G433" s="1" t="inlineStr">
        <is>
          <t xml:space="preserve">Yes</t>
        </is>
      </c>
      <c r="H433" s="1" t="inlineStr">
        <is>
          <t xml:space="preserve">High</t>
        </is>
      </c>
      <c r="I433" s="2"/>
      <c r="J433" s="1" t="inlineStr">
        <is>
          <t xml:space="preserve">Unassigned</t>
        </is>
      </c>
      <c r="K433" s="1"/>
      <c r="L433" s="1"/>
      <c r="M433" s="2"/>
    </row>
    <row r="434">
      <c r="A434" s="1" t="inlineStr">
        <is>
          <t xml:space="preserve">R-433</t>
        </is>
      </c>
      <c r="B434" s="1" t="inlineStr">
        <is>
          <t xml:space="preserve">A.4.3</t>
        </is>
      </c>
      <c r="C434" s="1" t="inlineStr">
        <is>
          <t xml:space="preserve">SOW</t>
        </is>
      </c>
      <c r="D434" s="1">
        <v>15</v>
      </c>
      <c r="E434" s="2" t="inlineStr">
        <is>
          <t xml:space="preserve">Include copy of the Pricing Schedule of the solicitation.</t>
        </is>
      </c>
      <c r="F434" s="1" t="inlineStr">
        <is>
          <t xml:space="preserve">other</t>
        </is>
      </c>
      <c r="G434" s="1" t="inlineStr">
        <is>
          <t xml:space="preserve">Yes</t>
        </is>
      </c>
      <c r="H434" s="1" t="inlineStr">
        <is>
          <t xml:space="preserve">High</t>
        </is>
      </c>
      <c r="I434" s="2"/>
      <c r="J434" s="1" t="inlineStr">
        <is>
          <t xml:space="preserve">Price Proposal</t>
        </is>
      </c>
      <c r="K434" s="1"/>
      <c r="L434" s="1"/>
      <c r="M434" s="2"/>
    </row>
    <row r="435">
      <c r="A435" s="1" t="inlineStr">
        <is>
          <t xml:space="preserve">R-434</t>
        </is>
      </c>
      <c r="B435" s="1" t="inlineStr">
        <is>
          <t xml:space="preserve">A.4.3</t>
        </is>
      </c>
      <c r="C435" s="1" t="inlineStr">
        <is>
          <t xml:space="preserve">SOW</t>
        </is>
      </c>
      <c r="D435" s="1">
        <v>15</v>
      </c>
      <c r="E435" s="2" t="inlineStr">
        <is>
          <t xml:space="preserve">Provide a detailed price breakdown for the purpose of evaluating price.</t>
        </is>
      </c>
      <c r="F435" s="1" t="inlineStr">
        <is>
          <t xml:space="preserve">other</t>
        </is>
      </c>
      <c r="G435" s="1" t="inlineStr">
        <is>
          <t xml:space="preserve">Yes</t>
        </is>
      </c>
      <c r="H435" s="1" t="inlineStr">
        <is>
          <t xml:space="preserve">High</t>
        </is>
      </c>
      <c r="I435" s="2"/>
      <c r="J435" s="1" t="inlineStr">
        <is>
          <t xml:space="preserve">Price Proposal</t>
        </is>
      </c>
      <c r="K435" s="1"/>
      <c r="L435" s="1"/>
      <c r="M435" s="2"/>
    </row>
    <row r="436">
      <c r="A436" s="1" t="inlineStr">
        <is>
          <t xml:space="preserve">R-435</t>
        </is>
      </c>
      <c r="B436" s="1" t="inlineStr">
        <is>
          <t xml:space="preserve">A.4.3</t>
        </is>
      </c>
      <c r="C436" s="1" t="inlineStr">
        <is>
          <t xml:space="preserve">SOW</t>
        </is>
      </c>
      <c r="D436" s="1">
        <v>15</v>
      </c>
      <c r="E436" s="2" t="inlineStr">
        <is>
          <t xml:space="preserve">While developing your price proposal please make sure to include all applicable taxes, and government stamps cost.</t>
        </is>
      </c>
      <c r="F436" s="1" t="inlineStr">
        <is>
          <t xml:space="preserve">other</t>
        </is>
      </c>
      <c r="G436" s="1" t="inlineStr">
        <is>
          <t xml:space="preserve">Yes</t>
        </is>
      </c>
      <c r="H436" s="1" t="inlineStr">
        <is>
          <t xml:space="preserve">High</t>
        </is>
      </c>
      <c r="I436" s="2"/>
      <c r="J436" s="1" t="inlineStr">
        <is>
          <t xml:space="preserve">Price Proposal</t>
        </is>
      </c>
      <c r="K436" s="1"/>
      <c r="L436" s="1"/>
      <c r="M436" s="2"/>
    </row>
    <row r="437">
      <c r="A437" s="1" t="inlineStr">
        <is>
          <t xml:space="preserve">R-436</t>
        </is>
      </c>
      <c r="B437" s="1" t="inlineStr">
        <is>
          <t xml:space="preserve">A.4.3</t>
        </is>
      </c>
      <c r="C437" s="1" t="inlineStr">
        <is>
          <t xml:space="preserve">SOW</t>
        </is>
      </c>
      <c r="D437" s="1">
        <v>16</v>
      </c>
      <c r="E437" s="2" t="inlineStr">
        <is>
          <t xml:space="preserve">Required Documentation for Each Project • Completed Past Performance Survey Sheet, which can be found in Attachment 07.</t>
        </is>
      </c>
      <c r="F437" s="1" t="inlineStr">
        <is>
          <t xml:space="preserve">other</t>
        </is>
      </c>
      <c r="G437" s="1" t="inlineStr">
        <is>
          <t xml:space="preserve">Yes</t>
        </is>
      </c>
      <c r="H437" s="1" t="inlineStr">
        <is>
          <t xml:space="preserve">High</t>
        </is>
      </c>
      <c r="I437" s="2"/>
      <c r="J437" s="1" t="inlineStr">
        <is>
          <t xml:space="preserve">Past Performance</t>
        </is>
      </c>
      <c r="K437" s="1"/>
      <c r="L437" s="1"/>
      <c r="M437" s="2" t="inlineStr">
        <is>
          <t xml:space="preserve">table-derived; xref:Attachment-07.</t>
        </is>
      </c>
    </row>
    <row r="438">
      <c r="A438" s="1" t="inlineStr">
        <is>
          <t xml:space="preserve">R-437</t>
        </is>
      </c>
      <c r="B438" s="1" t="inlineStr">
        <is>
          <t xml:space="preserve">A.4.3</t>
        </is>
      </c>
      <c r="C438" s="1" t="inlineStr">
        <is>
          <t xml:space="preserve">SOW</t>
        </is>
      </c>
      <c r="D438" s="1">
        <v>16</v>
      </c>
      <c r="E438" s="2" t="inlineStr">
        <is>
          <t xml:space="preserve">• Completed Past Performance Questionnaire (PPQ), included in Attachment 08.</t>
        </is>
      </c>
      <c r="F438" s="1" t="inlineStr">
        <is>
          <t xml:space="preserve">other</t>
        </is>
      </c>
      <c r="G438" s="1" t="inlineStr">
        <is>
          <t xml:space="preserve">Yes</t>
        </is>
      </c>
      <c r="H438" s="1" t="inlineStr">
        <is>
          <t xml:space="preserve">High</t>
        </is>
      </c>
      <c r="I438" s="2"/>
      <c r="J438" s="1" t="inlineStr">
        <is>
          <t xml:space="preserve">Past Performance</t>
        </is>
      </c>
      <c r="K438" s="1"/>
      <c r="L438" s="1"/>
      <c r="M438" s="2" t="inlineStr">
        <is>
          <t xml:space="preserve">table-derived; xref:Attachment-08.</t>
        </is>
      </c>
    </row>
    <row r="439">
      <c r="A439" s="1" t="inlineStr">
        <is>
          <t xml:space="preserve">R-438</t>
        </is>
      </c>
      <c r="B439" s="1" t="inlineStr">
        <is>
          <t xml:space="preserve">A.4.3</t>
        </is>
      </c>
      <c r="C439" s="1" t="inlineStr">
        <is>
          <t xml:space="preserve">SOW</t>
        </is>
      </c>
      <c r="D439" s="1">
        <v>17</v>
      </c>
      <c r="E439" s="2" t="inlineStr">
        <is>
          <t xml:space="preserve">**If Contractor Performance Assessment Reporting System (CPARS) submission is used to validate past performance, it will be the most recent evaluation in the system (i.e., for projects submitted as completed, the final 100% completed CPARS will be provided).</t>
        </is>
      </c>
      <c r="F439" s="1" t="inlineStr">
        <is>
          <t xml:space="preserve">will</t>
        </is>
      </c>
      <c r="G439" s="1" t="inlineStr">
        <is>
          <t xml:space="preserve">Yes</t>
        </is>
      </c>
      <c r="H439" s="1" t="inlineStr">
        <is>
          <t xml:space="preserve">High</t>
        </is>
      </c>
      <c r="I439" s="2"/>
      <c r="J439" s="1" t="inlineStr">
        <is>
          <t xml:space="preserve">Past Performance</t>
        </is>
      </c>
      <c r="K439" s="1"/>
      <c r="L439" s="1"/>
      <c r="M439" s="2" t="inlineStr">
        <is>
          <t xml:space="preserve">near-duplicate:R-070; qa:flags:restates the most-recent-CPARS requirement at R-070</t>
        </is>
      </c>
    </row>
    <row r="440">
      <c r="A440" s="1" t="inlineStr">
        <is>
          <t xml:space="preserve">R-439</t>
        </is>
      </c>
      <c r="B440" s="1" t="inlineStr">
        <is>
          <t xml:space="preserve">A.4.3</t>
        </is>
      </c>
      <c r="C440" s="1" t="inlineStr">
        <is>
          <t xml:space="preserve">SOW</t>
        </is>
      </c>
      <c r="D440" s="1">
        <v>18</v>
      </c>
      <c r="E440" s="2" t="inlineStr">
        <is>
          <t xml:space="preserve">FACTOR 2 – TECHNICAL APPROACH (20-page maximum) 1) In a narrative format, diagrams and/or drawing, describe in detail how the offeror intends to meet or exceed all performance areas stated in the solicitation/statement of work/attachments that are related to 573-24-110 Expand Cardiology Service.</t>
        </is>
      </c>
      <c r="F440" s="1" t="inlineStr">
        <is>
          <t xml:space="preserve">other</t>
        </is>
      </c>
      <c r="G440" s="1" t="inlineStr">
        <is>
          <t xml:space="preserve">Yes</t>
        </is>
      </c>
      <c r="H440" s="1" t="inlineStr">
        <is>
          <t xml:space="preserve">High</t>
        </is>
      </c>
      <c r="I440" s="2"/>
      <c r="J440" s="1" t="inlineStr">
        <is>
          <t xml:space="preserve">Factor 2 – Technical Approach</t>
        </is>
      </c>
      <c r="K440" s="1"/>
      <c r="L440" s="1"/>
      <c r="M440" s="2" t="inlineStr">
        <is>
          <t xml:space="preserve">evaluation-criterion</t>
        </is>
      </c>
    </row>
    <row r="441">
      <c r="A441" s="1" t="inlineStr">
        <is>
          <t xml:space="preserve">R-440</t>
        </is>
      </c>
      <c r="B441" s="1" t="inlineStr">
        <is>
          <t xml:space="preserve">A.4.3</t>
        </is>
      </c>
      <c r="C441" s="1" t="inlineStr">
        <is>
          <t xml:space="preserve">SOW</t>
        </is>
      </c>
      <c r="D441" s="1">
        <v>18</v>
      </c>
      <c r="E441" s="2" t="inlineStr">
        <is>
          <t xml:space="preserve">Provide technical methods and procedures that reflect a construction approach unique to the site and facility.</t>
        </is>
      </c>
      <c r="F441" s="1" t="inlineStr">
        <is>
          <t xml:space="preserve">other</t>
        </is>
      </c>
      <c r="G441" s="1" t="inlineStr">
        <is>
          <t xml:space="preserve">Yes</t>
        </is>
      </c>
      <c r="H441" s="1" t="inlineStr">
        <is>
          <t xml:space="preserve">High</t>
        </is>
      </c>
      <c r="I441" s="2"/>
      <c r="J441" s="1" t="inlineStr">
        <is>
          <t xml:space="preserve">Factor 2 – Technical Approach</t>
        </is>
      </c>
      <c r="K441" s="1"/>
      <c r="L441" s="1"/>
      <c r="M441" s="2"/>
    </row>
    <row r="442">
      <c r="A442" s="1" t="inlineStr">
        <is>
          <t xml:space="preserve">R-441</t>
        </is>
      </c>
      <c r="B442" s="1" t="inlineStr">
        <is>
          <t xml:space="preserve">A.4.3</t>
        </is>
      </c>
      <c r="C442" s="1" t="inlineStr">
        <is>
          <t xml:space="preserve">SOW</t>
        </is>
      </c>
      <c r="D442" s="1">
        <v>18</v>
      </c>
      <c r="E442" s="2" t="inlineStr">
        <is>
          <t xml:space="preserve">Describe a plan to complete the project in a timely manner without causing disruptions to facility operations, especially during normal business hours.</t>
        </is>
      </c>
      <c r="F442" s="1" t="inlineStr">
        <is>
          <t xml:space="preserve">other</t>
        </is>
      </c>
      <c r="G442" s="1" t="inlineStr">
        <is>
          <t xml:space="preserve">Yes</t>
        </is>
      </c>
      <c r="H442" s="1" t="inlineStr">
        <is>
          <t xml:space="preserve">High</t>
        </is>
      </c>
      <c r="I442" s="2"/>
      <c r="J442" s="1" t="inlineStr">
        <is>
          <t xml:space="preserve">Factor 2 – Technical Approach</t>
        </is>
      </c>
      <c r="K442" s="1"/>
      <c r="L442" s="1"/>
      <c r="M442" s="2"/>
    </row>
    <row r="443">
      <c r="A443" s="1" t="inlineStr">
        <is>
          <t xml:space="preserve">R-442</t>
        </is>
      </c>
      <c r="B443" s="1" t="inlineStr">
        <is>
          <t xml:space="preserve">A.4.3</t>
        </is>
      </c>
      <c r="C443" s="1" t="inlineStr">
        <is>
          <t xml:space="preserve">SOW</t>
        </is>
      </c>
      <c r="D443" s="1">
        <v>18</v>
      </c>
      <c r="E443" s="2" t="inlineStr">
        <is>
          <t xml:space="preserve">Also, describe actions to be taken by the offeror if completion of work is anticipated to fall behind schedule.</t>
        </is>
      </c>
      <c r="F443" s="1" t="inlineStr">
        <is>
          <t xml:space="preserve">other</t>
        </is>
      </c>
      <c r="G443" s="1" t="inlineStr">
        <is>
          <t xml:space="preserve">Yes</t>
        </is>
      </c>
      <c r="H443" s="1" t="inlineStr">
        <is>
          <t xml:space="preserve">High</t>
        </is>
      </c>
      <c r="I443" s="2"/>
      <c r="J443" s="1" t="inlineStr">
        <is>
          <t xml:space="preserve">Factor 2 – Technical Approach</t>
        </is>
      </c>
      <c r="K443" s="1"/>
      <c r="L443" s="1"/>
      <c r="M443" s="2" t="inlineStr">
        <is>
          <t xml:space="preserve">qa-candidate:weak-verifiability</t>
        </is>
      </c>
    </row>
    <row r="444">
      <c r="A444" s="1" t="inlineStr">
        <is>
          <t xml:space="preserve">R-443</t>
        </is>
      </c>
      <c r="B444" s="1" t="inlineStr">
        <is>
          <t xml:space="preserve">A.4.3</t>
        </is>
      </c>
      <c r="C444" s="1" t="inlineStr">
        <is>
          <t xml:space="preserve">SOW</t>
        </is>
      </c>
      <c r="D444" s="1">
        <v>18</v>
      </c>
      <c r="E444" s="2" t="inlineStr">
        <is>
          <t xml:space="preserve">3) Describe how the contractor will be using the staging area shown in the drawings to perform the work within the period of performance established on the Statement of the Bid.</t>
        </is>
      </c>
      <c r="F444" s="1" t="inlineStr">
        <is>
          <t xml:space="preserve">other</t>
        </is>
      </c>
      <c r="G444" s="1" t="inlineStr">
        <is>
          <t xml:space="preserve">Yes</t>
        </is>
      </c>
      <c r="H444" s="1" t="inlineStr">
        <is>
          <t xml:space="preserve">High</t>
        </is>
      </c>
      <c r="I444" s="2"/>
      <c r="J444" s="1" t="inlineStr">
        <is>
          <t xml:space="preserve">Factor 2 – Technical Approach</t>
        </is>
      </c>
      <c r="K444" s="1"/>
      <c r="L444" s="1"/>
      <c r="M444" s="2"/>
    </row>
    <row r="445">
      <c r="A445" s="1" t="inlineStr">
        <is>
          <t xml:space="preserve">R-444</t>
        </is>
      </c>
      <c r="B445" s="1" t="inlineStr">
        <is>
          <t xml:space="preserve">A.4.3</t>
        </is>
      </c>
      <c r="C445" s="1" t="inlineStr">
        <is>
          <t xml:space="preserve">SOW</t>
        </is>
      </c>
      <c r="D445" s="1">
        <v>18</v>
      </c>
      <c r="E445" s="2" t="inlineStr">
        <is>
          <t xml:space="preserve">Identify the crane setup that is planned and how the contractor will be storing and moving the structural elements for every phase of the project.</t>
        </is>
      </c>
      <c r="F445" s="1" t="inlineStr">
        <is>
          <t xml:space="preserve">other</t>
        </is>
      </c>
      <c r="G445" s="1" t="inlineStr">
        <is>
          <t xml:space="preserve">Yes</t>
        </is>
      </c>
      <c r="H445" s="1" t="inlineStr">
        <is>
          <t xml:space="preserve">High</t>
        </is>
      </c>
      <c r="I445" s="2"/>
      <c r="J445" s="1" t="inlineStr">
        <is>
          <t xml:space="preserve">Factor 2 – Technical Approach</t>
        </is>
      </c>
      <c r="K445" s="1"/>
      <c r="L445" s="1"/>
      <c r="M445" s="2"/>
    </row>
    <row r="446">
      <c r="A446" s="1" t="inlineStr">
        <is>
          <t xml:space="preserve">R-445</t>
        </is>
      </c>
      <c r="B446" s="1" t="inlineStr">
        <is>
          <t xml:space="preserve">A.4.3</t>
        </is>
      </c>
      <c r="C446" s="1" t="inlineStr">
        <is>
          <t xml:space="preserve">SOW</t>
        </is>
      </c>
      <c r="D446" s="1">
        <v>18</v>
      </c>
      <c r="E446" s="2" t="inlineStr">
        <is>
          <t xml:space="preserve">4) Describe any technical difficulties that may be encountered in a project of this type.</t>
        </is>
      </c>
      <c r="F446" s="1" t="inlineStr">
        <is>
          <t xml:space="preserve">other</t>
        </is>
      </c>
      <c r="G446" s="1" t="inlineStr">
        <is>
          <t xml:space="preserve">Yes</t>
        </is>
      </c>
      <c r="H446" s="1" t="inlineStr">
        <is>
          <t xml:space="preserve">High</t>
        </is>
      </c>
      <c r="I446" s="2"/>
      <c r="J446" s="1" t="inlineStr">
        <is>
          <t xml:space="preserve">Factor 2 – Technical Approach</t>
        </is>
      </c>
      <c r="K446" s="1"/>
      <c r="L446" s="1"/>
      <c r="M446" s="2" t="inlineStr">
        <is>
          <t xml:space="preserve">qa-candidate:weak-verifiability</t>
        </is>
      </c>
    </row>
    <row r="447">
      <c r="A447" s="1" t="inlineStr">
        <is>
          <t xml:space="preserve">R-446</t>
        </is>
      </c>
      <c r="B447" s="1" t="inlineStr">
        <is>
          <t xml:space="preserve">A.4.3</t>
        </is>
      </c>
      <c r="C447" s="1" t="inlineStr">
        <is>
          <t xml:space="preserve">SOW</t>
        </is>
      </c>
      <c r="D447" s="1">
        <v>18</v>
      </c>
      <c r="E447" s="2" t="inlineStr">
        <is>
          <t xml:space="preserve">Provide a narrative of preventative measures or potential solutions to overcome these issues that are included in the offeror’s proposal.</t>
        </is>
      </c>
      <c r="F447" s="1" t="inlineStr">
        <is>
          <t xml:space="preserve">other</t>
        </is>
      </c>
      <c r="G447" s="1" t="inlineStr">
        <is>
          <t xml:space="preserve">Yes</t>
        </is>
      </c>
      <c r="H447" s="1" t="inlineStr">
        <is>
          <t xml:space="preserve">High</t>
        </is>
      </c>
      <c r="I447" s="2"/>
      <c r="J447" s="1" t="inlineStr">
        <is>
          <t xml:space="preserve">Factor 2 – Technical Approach</t>
        </is>
      </c>
      <c r="K447" s="1"/>
      <c r="L447" s="1"/>
      <c r="M447" s="2" t="inlineStr">
        <is>
          <t xml:space="preserve">qa-candidate:weak-verifiability</t>
        </is>
      </c>
    </row>
    <row r="448">
      <c r="A448" s="1" t="inlineStr">
        <is>
          <t xml:space="preserve">R-447</t>
        </is>
      </c>
      <c r="B448" s="1" t="inlineStr">
        <is>
          <t xml:space="preserve">A.4.3</t>
        </is>
      </c>
      <c r="C448" s="1" t="inlineStr">
        <is>
          <t xml:space="preserve">SOW</t>
        </is>
      </c>
      <c r="D448" s="1">
        <v>18</v>
      </c>
      <c r="E448" s="2" t="inlineStr">
        <is>
          <t xml:space="preserve">Narrative: 10-page maximum FACTOR 3 – PROJECT PLANNING/SAFETY/INFECTION CONTROL/QUALITY CONTROL (10-page maximum) 1) Describe your plan for phasing this project in addition to the phasing indicated in the contract documents to minimize interruptions into the main corridors during regular work hours.</t>
        </is>
      </c>
      <c r="F448" s="1" t="inlineStr">
        <is>
          <t xml:space="preserve">other</t>
        </is>
      </c>
      <c r="G448" s="1" t="inlineStr">
        <is>
          <t xml:space="preserve">Yes</t>
        </is>
      </c>
      <c r="H448" s="1" t="inlineStr">
        <is>
          <t xml:space="preserve">High</t>
        </is>
      </c>
      <c r="I448" s="2"/>
      <c r="J448" s="1" t="inlineStr">
        <is>
          <t xml:space="preserve">Factor 3 – Project Planning/Safety/Infection Control/Quality Control</t>
        </is>
      </c>
      <c r="K448" s="1"/>
      <c r="L448" s="1"/>
      <c r="M448" s="2"/>
    </row>
    <row r="449">
      <c r="A449" s="1" t="inlineStr">
        <is>
          <t xml:space="preserve">R-448</t>
        </is>
      </c>
      <c r="B449" s="1" t="inlineStr">
        <is>
          <t xml:space="preserve">A.4.3</t>
        </is>
      </c>
      <c r="C449" s="1" t="inlineStr">
        <is>
          <t xml:space="preserve">SOW</t>
        </is>
      </c>
      <c r="D449" s="1">
        <v>19</v>
      </c>
      <c r="E449" s="2" t="inlineStr">
        <is>
          <t xml:space="preserve">6) Provide the precautions the contractor will take to avoid damage to the facility (include how pre-existing conditions will be documented) and the proposed remediation that will take place if any damage is done to existing elements.</t>
        </is>
      </c>
      <c r="F449" s="1" t="inlineStr">
        <is>
          <t xml:space="preserve">other</t>
        </is>
      </c>
      <c r="G449" s="1" t="inlineStr">
        <is>
          <t xml:space="preserve">Yes</t>
        </is>
      </c>
      <c r="H449" s="1" t="inlineStr">
        <is>
          <t xml:space="preserve">High</t>
        </is>
      </c>
      <c r="I449" s="2"/>
      <c r="J449" s="1" t="inlineStr">
        <is>
          <t xml:space="preserve">Factor 3 – Project Planning/Safety/Infection Control/Quality Control</t>
        </is>
      </c>
      <c r="K449" s="1"/>
      <c r="L449" s="1"/>
      <c r="M449" s="2"/>
    </row>
    <row r="450">
      <c r="A450" s="1" t="inlineStr">
        <is>
          <t xml:space="preserve">R-449</t>
        </is>
      </c>
      <c r="B450" s="1" t="inlineStr">
        <is>
          <t xml:space="preserve">A.4.3</t>
        </is>
      </c>
      <c r="C450" s="1" t="inlineStr">
        <is>
          <t xml:space="preserve">SOW</t>
        </is>
      </c>
      <c r="D450" s="1">
        <v>19</v>
      </c>
      <c r="E450" s="2" t="inlineStr">
        <is>
          <t xml:space="preserve">Narrative: 5-page maximum FACTOR 4 – PROJECT SCHEDULE (5-page maximum excluding the proposed “draft” project schedule) 1) Submit a preliminary (CPM) Critical Path Method schedule for the construction satisfying the requirements of this project.</t>
        </is>
      </c>
      <c r="F450" s="1" t="inlineStr">
        <is>
          <t xml:space="preserve">other</t>
        </is>
      </c>
      <c r="G450" s="1" t="inlineStr">
        <is>
          <t xml:space="preserve">Yes</t>
        </is>
      </c>
      <c r="H450" s="1" t="inlineStr">
        <is>
          <t xml:space="preserve">High</t>
        </is>
      </c>
      <c r="I450" s="2"/>
      <c r="J450" s="1" t="inlineStr">
        <is>
          <t xml:space="preserve">Factor 4 – Project Schedule</t>
        </is>
      </c>
      <c r="K450" s="1"/>
      <c r="L450" s="1"/>
      <c r="M450" s="2"/>
    </row>
    <row r="451">
      <c r="A451" s="1" t="inlineStr">
        <is>
          <t xml:space="preserve">R-450</t>
        </is>
      </c>
      <c r="B451" s="1" t="inlineStr">
        <is>
          <t xml:space="preserve">A.4.3</t>
        </is>
      </c>
      <c r="C451" s="1" t="inlineStr">
        <is>
          <t xml:space="preserve">SOW</t>
        </is>
      </c>
      <c r="D451" s="1">
        <v>19</v>
      </c>
      <c r="E451" s="2" t="inlineStr">
        <is>
          <t xml:space="preserve">A practicable schedule showing the order in which the Contractor proposes to perform the work, and the dates on which the Contractor contemplates starting and completing the several salient features of the work (acquiring materials and equipment, mobilization, demolition, installation sequence, commissioning, etc.).</t>
        </is>
      </c>
      <c r="F451" s="1" t="inlineStr">
        <is>
          <t xml:space="preserve">other</t>
        </is>
      </c>
      <c r="G451" s="1" t="inlineStr">
        <is>
          <t xml:space="preserve">Yes</t>
        </is>
      </c>
      <c r="H451" s="1" t="inlineStr">
        <is>
          <t xml:space="preserve">High</t>
        </is>
      </c>
      <c r="I451" s="2"/>
      <c r="J451" s="1" t="inlineStr">
        <is>
          <t xml:space="preserve">Factor 4 – Project Schedule</t>
        </is>
      </c>
      <c r="K451" s="1"/>
      <c r="L451" s="1"/>
      <c r="M451" s="2" t="inlineStr">
        <is>
          <t xml:space="preserve">qa-candidate:weak-verifiability</t>
        </is>
      </c>
    </row>
    <row r="452">
      <c r="A452" s="1" t="inlineStr">
        <is>
          <t xml:space="preserve">R-451</t>
        </is>
      </c>
      <c r="B452" s="1" t="inlineStr">
        <is>
          <t xml:space="preserve">A.4.3</t>
        </is>
      </c>
      <c r="C452" s="1" t="inlineStr">
        <is>
          <t xml:space="preserve">SOW</t>
        </is>
      </c>
      <c r="D452" s="1">
        <v>19</v>
      </c>
      <c r="E452" s="2" t="inlineStr">
        <is>
          <t xml:space="preserve">Most importantly, indicate length of downtime for the submittals, material delivery, repairs existing garage levels, new construction levels, execution progress including the bridge connection to the adjacent parking garage.</t>
        </is>
      </c>
      <c r="F452" s="1" t="inlineStr">
        <is>
          <t xml:space="preserve">other</t>
        </is>
      </c>
      <c r="G452" s="1" t="inlineStr">
        <is>
          <t xml:space="preserve">Yes</t>
        </is>
      </c>
      <c r="H452" s="1" t="inlineStr">
        <is>
          <t xml:space="preserve">High</t>
        </is>
      </c>
      <c r="I452" s="2"/>
      <c r="J452" s="1" t="inlineStr">
        <is>
          <t xml:space="preserve">Factor 4 – Project Schedule</t>
        </is>
      </c>
      <c r="K452" s="1"/>
      <c r="L452" s="1"/>
      <c r="M452" s="2"/>
    </row>
    <row r="453">
      <c r="A453" s="1" t="inlineStr">
        <is>
          <t xml:space="preserve">R-452</t>
        </is>
      </c>
      <c r="B453" s="1" t="inlineStr">
        <is>
          <t xml:space="preserve">A.4.3</t>
        </is>
      </c>
      <c r="C453" s="1" t="inlineStr">
        <is>
          <t xml:space="preserve">SOW</t>
        </is>
      </c>
      <c r="D453" s="1">
        <v>20</v>
      </c>
      <c r="E453" s="2" t="inlineStr">
        <is>
          <t xml:space="preserve">Identify the time for each task.</t>
        </is>
      </c>
      <c r="F453" s="1" t="inlineStr">
        <is>
          <t xml:space="preserve">other</t>
        </is>
      </c>
      <c r="G453" s="1" t="inlineStr">
        <is>
          <t xml:space="preserve">Yes</t>
        </is>
      </c>
      <c r="H453" s="1" t="inlineStr">
        <is>
          <t xml:space="preserve">High</t>
        </is>
      </c>
      <c r="I453" s="2"/>
      <c r="J453" s="1" t="inlineStr">
        <is>
          <t xml:space="preserve">Factor 4 – Project Schedule</t>
        </is>
      </c>
      <c r="K453" s="1"/>
      <c r="L453" s="1"/>
      <c r="M453" s="2"/>
    </row>
    <row r="454">
      <c r="A454" s="1" t="inlineStr">
        <is>
          <t xml:space="preserve">R-453</t>
        </is>
      </c>
      <c r="B454" s="1" t="inlineStr">
        <is>
          <t xml:space="preserve">A.4.3</t>
        </is>
      </c>
      <c r="C454" s="1" t="inlineStr">
        <is>
          <t xml:space="preserve">SOW</t>
        </is>
      </c>
      <c r="D454" s="1">
        <v>20</v>
      </c>
      <c r="E454" s="2" t="inlineStr">
        <is>
          <t xml:space="preserve">Set start and finish times.</t>
        </is>
      </c>
      <c r="F454" s="1" t="inlineStr">
        <is>
          <t xml:space="preserve">other</t>
        </is>
      </c>
      <c r="G454" s="1" t="inlineStr">
        <is>
          <t xml:space="preserve">Yes</t>
        </is>
      </c>
      <c r="H454" s="1" t="inlineStr">
        <is>
          <t xml:space="preserve">High</t>
        </is>
      </c>
      <c r="I454" s="2"/>
      <c r="J454" s="1" t="inlineStr">
        <is>
          <t xml:space="preserve">Factor 4 – Project Schedule</t>
        </is>
      </c>
      <c r="K454" s="1"/>
      <c r="L454" s="1"/>
      <c r="M454" s="2"/>
    </row>
    <row r="455">
      <c r="A455" s="1" t="inlineStr">
        <is>
          <t xml:space="preserve">R-454</t>
        </is>
      </c>
      <c r="B455" s="1" t="inlineStr">
        <is>
          <t xml:space="preserve">A.4.3</t>
        </is>
      </c>
      <c r="C455" s="1" t="inlineStr">
        <is>
          <t xml:space="preserve">SOW</t>
        </is>
      </c>
      <c r="D455" s="1">
        <v>20</v>
      </c>
      <c r="E455" s="2" t="inlineStr">
        <is>
          <t xml:space="preserve">Calculate the slack.</t>
        </is>
      </c>
      <c r="F455" s="1" t="inlineStr">
        <is>
          <t xml:space="preserve">other</t>
        </is>
      </c>
      <c r="G455" s="1" t="inlineStr">
        <is>
          <t xml:space="preserve">Yes</t>
        </is>
      </c>
      <c r="H455" s="1" t="inlineStr">
        <is>
          <t xml:space="preserve">High</t>
        </is>
      </c>
      <c r="I455" s="2"/>
      <c r="J455" s="1" t="inlineStr">
        <is>
          <t xml:space="preserve">Unassigned</t>
        </is>
      </c>
      <c r="K455" s="1"/>
      <c r="L455" s="1"/>
      <c r="M455" s="2"/>
    </row>
    <row r="456">
      <c r="A456" s="1" t="inlineStr">
        <is>
          <t xml:space="preserve">R-455</t>
        </is>
      </c>
      <c r="B456" s="1" t="inlineStr">
        <is>
          <t xml:space="preserve">A.4.3</t>
        </is>
      </c>
      <c r="C456" s="1" t="inlineStr">
        <is>
          <t xml:space="preserve">SOW</t>
        </is>
      </c>
      <c r="D456" s="1">
        <v>20</v>
      </c>
      <c r="E456" s="2" t="inlineStr">
        <is>
          <t xml:space="preserve">Determine intermediate phases and total project duration.</t>
        </is>
      </c>
      <c r="F456" s="1" t="inlineStr">
        <is>
          <t xml:space="preserve">other</t>
        </is>
      </c>
      <c r="G456" s="1" t="inlineStr">
        <is>
          <t xml:space="preserve">Yes</t>
        </is>
      </c>
      <c r="H456" s="1" t="inlineStr">
        <is>
          <t xml:space="preserve">High</t>
        </is>
      </c>
      <c r="I456" s="2"/>
      <c r="J456" s="1" t="inlineStr">
        <is>
          <t xml:space="preserve">Unassigned</t>
        </is>
      </c>
      <c r="K456" s="1"/>
      <c r="L456" s="1"/>
      <c r="M456" s="2"/>
    </row>
    <row r="457">
      <c r="A457" s="1" t="inlineStr">
        <is>
          <t xml:space="preserve">R-456</t>
        </is>
      </c>
      <c r="B457" s="1" t="inlineStr">
        <is>
          <t xml:space="preserve">A.4.3</t>
        </is>
      </c>
      <c r="C457" s="1" t="inlineStr">
        <is>
          <t xml:space="preserve">SOW</t>
        </is>
      </c>
      <c r="D457" s="1">
        <v>20</v>
      </c>
      <c r="E457" s="2" t="inlineStr">
        <is>
          <t xml:space="preserve">Clearly identify the critical path</t>
        </is>
      </c>
      <c r="F457" s="1" t="inlineStr">
        <is>
          <t xml:space="preserve">other</t>
        </is>
      </c>
      <c r="G457" s="1" t="inlineStr">
        <is>
          <t xml:space="preserve">Yes</t>
        </is>
      </c>
      <c r="H457" s="1" t="inlineStr">
        <is>
          <t xml:space="preserve">High</t>
        </is>
      </c>
      <c r="I457" s="2"/>
      <c r="J457" s="1" t="inlineStr">
        <is>
          <t xml:space="preserve">Unassigned</t>
        </is>
      </c>
      <c r="K457" s="1"/>
      <c r="L457" s="1"/>
      <c r="M457" s="2"/>
    </row>
    <row r="458">
      <c r="A458" s="1" t="inlineStr">
        <is>
          <t xml:space="preserve">R-457</t>
        </is>
      </c>
      <c r="B458" s="1" t="inlineStr">
        <is>
          <t xml:space="preserve">A.4.3</t>
        </is>
      </c>
      <c r="C458" s="1" t="inlineStr">
        <is>
          <t xml:space="preserve">SOW</t>
        </is>
      </c>
      <c r="D458" s="1">
        <v>20</v>
      </c>
      <c r="E458" s="2" t="inlineStr">
        <is>
          <t xml:space="preserve">Include a copy of the Pricing Schedule of the solicitation.</t>
        </is>
      </c>
      <c r="F458" s="1" t="inlineStr">
        <is>
          <t xml:space="preserve">other</t>
        </is>
      </c>
      <c r="G458" s="1" t="inlineStr">
        <is>
          <t xml:space="preserve">Yes</t>
        </is>
      </c>
      <c r="H458" s="1" t="inlineStr">
        <is>
          <t xml:space="preserve">High</t>
        </is>
      </c>
      <c r="I458" s="2"/>
      <c r="J458" s="1" t="inlineStr">
        <is>
          <t xml:space="preserve">Unassigned</t>
        </is>
      </c>
      <c r="K458" s="1"/>
      <c r="L458" s="1"/>
      <c r="M458" s="2" t="inlineStr">
        <is>
          <t xml:space="preserve">near-duplicate:R-417; qa:flags:same pricing schedule inclusion requirement as R-417</t>
        </is>
      </c>
    </row>
    <row r="459">
      <c r="A459" s="1" t="inlineStr">
        <is>
          <t xml:space="preserve">R-458</t>
        </is>
      </c>
      <c r="B459" s="1" t="inlineStr">
        <is>
          <t xml:space="preserve">A.2</t>
        </is>
      </c>
      <c r="C459" s="1"/>
      <c r="D459" s="1">
        <v>21</v>
      </c>
      <c r="E459" s="2" t="inlineStr">
        <is>
          <t xml:space="preserve">2.1 General Conditions and Project Controls Mobilization, superintendent, third-party scheduling, costloaded schedule, submittal register, coordination meetings, quality control plan, daily reports, as-builts, and closeout.</t>
        </is>
      </c>
      <c r="F459" s="1" t="inlineStr">
        <is>
          <t xml:space="preserve">other</t>
        </is>
      </c>
      <c r="G459" s="1" t="inlineStr">
        <is>
          <t xml:space="preserve">Yes</t>
        </is>
      </c>
      <c r="H459" s="1" t="inlineStr">
        <is>
          <t xml:space="preserve">High</t>
        </is>
      </c>
      <c r="I459" s="2"/>
      <c r="J459" s="1" t="inlineStr">
        <is>
          <t xml:space="preserve">Unassigned</t>
        </is>
      </c>
      <c r="K459" s="1"/>
      <c r="L459" s="1"/>
      <c r="M459" s="2" t="inlineStr">
        <is>
          <t xml:space="preserve">table-derived</t>
        </is>
      </c>
    </row>
    <row r="460">
      <c r="A460" s="1" t="inlineStr">
        <is>
          <t xml:space="preserve">R-459</t>
        </is>
      </c>
      <c r="B460" s="1" t="inlineStr">
        <is>
          <t xml:space="preserve">A.2</t>
        </is>
      </c>
      <c r="C460" s="1"/>
      <c r="D460" s="1">
        <v>21</v>
      </c>
      <c r="E460" s="2" t="inlineStr">
        <is>
          <t xml:space="preserve">2.2 Safety, Security, and Infection Control Site-specific Accident Prevention Plan, Activity Hazard Analyses, competent persons, ICRA/PCRA controls, dust control, temporary barriers, PPE, VA badging/security procedures, TB screening, hot-work permits, fire watch when required, and work-area access control.</t>
        </is>
      </c>
      <c r="F460" s="1" t="inlineStr">
        <is>
          <t xml:space="preserve">other</t>
        </is>
      </c>
      <c r="G460" s="1" t="inlineStr">
        <is>
          <t xml:space="preserve">Yes</t>
        </is>
      </c>
      <c r="H460" s="1" t="inlineStr">
        <is>
          <t xml:space="preserve">High</t>
        </is>
      </c>
      <c r="I460" s="2"/>
      <c r="J460" s="1" t="inlineStr">
        <is>
          <t xml:space="preserve">Unassigned</t>
        </is>
      </c>
      <c r="K460" s="1"/>
      <c r="L460" s="1"/>
      <c r="M460" s="2" t="inlineStr">
        <is>
          <t xml:space="preserve">table-derived</t>
        </is>
      </c>
    </row>
    <row r="461">
      <c r="A461" s="1" t="inlineStr">
        <is>
          <t xml:space="preserve">R-460</t>
        </is>
      </c>
      <c r="B461" s="1" t="inlineStr">
        <is>
          <t xml:space="preserve">A.2</t>
        </is>
      </c>
      <c r="C461" s="1"/>
      <c r="D461" s="1">
        <v>21</v>
      </c>
      <c r="E461" s="2" t="inlineStr">
        <is>
          <t xml:space="preserve">2.3 Selective Demolition and Hazardous Materials Remove designated partitions, doors/frames, ceilings, flooring, casework, lockers, plumbing fixtures, wall protection, fire extinguisher cabinets, MEP components, and abandoned materials.</t>
        </is>
      </c>
      <c r="F461" s="1" t="inlineStr">
        <is>
          <t xml:space="preserve">other</t>
        </is>
      </c>
      <c r="G461" s="1" t="inlineStr">
        <is>
          <t xml:space="preserve">Yes</t>
        </is>
      </c>
      <c r="H461" s="1" t="inlineStr">
        <is>
          <t xml:space="preserve">High</t>
        </is>
      </c>
      <c r="I461" s="2"/>
      <c r="J461" s="1" t="inlineStr">
        <is>
          <t xml:space="preserve">Unassigned</t>
        </is>
      </c>
      <c r="K461" s="1"/>
      <c r="L461" s="1"/>
      <c r="M461" s="2" t="inlineStr">
        <is>
          <t xml:space="preserve">table-derived</t>
        </is>
      </c>
    </row>
    <row r="462">
      <c r="A462" s="1" t="inlineStr">
        <is>
          <t xml:space="preserve">R-461</t>
        </is>
      </c>
      <c r="B462" s="1" t="inlineStr">
        <is>
          <t xml:space="preserve">A.2</t>
        </is>
      </c>
      <c r="C462" s="1"/>
      <c r="D462" s="1">
        <v>21</v>
      </c>
      <c r="E462" s="2" t="inlineStr">
        <is>
          <t xml:space="preserve">Perform asbestos/lead-related work only by qualified personnel and in accordance with the project specifications and regulatory requirements.</t>
        </is>
      </c>
      <c r="F462" s="1" t="inlineStr">
        <is>
          <t xml:space="preserve">other</t>
        </is>
      </c>
      <c r="G462" s="1" t="inlineStr">
        <is>
          <t xml:space="preserve">Yes</t>
        </is>
      </c>
      <c r="H462" s="1" t="inlineStr">
        <is>
          <t xml:space="preserve">High</t>
        </is>
      </c>
      <c r="I462" s="2"/>
      <c r="J462" s="1" t="inlineStr">
        <is>
          <t xml:space="preserve">Unassigned</t>
        </is>
      </c>
      <c r="K462" s="1"/>
      <c r="L462" s="1"/>
      <c r="M462" s="2" t="inlineStr">
        <is>
          <t xml:space="preserve">xref:unresolved</t>
        </is>
      </c>
    </row>
    <row r="463">
      <c r="A463" s="1" t="inlineStr">
        <is>
          <t xml:space="preserve">R-462</t>
        </is>
      </c>
      <c r="B463" s="1" t="inlineStr">
        <is>
          <t xml:space="preserve">A.2</t>
        </is>
      </c>
      <c r="C463" s="1"/>
      <c r="D463" s="1">
        <v>21</v>
      </c>
      <c r="E463" s="2" t="inlineStr">
        <is>
          <t xml:space="preserve">2.4 Architectural and Interiors Construct new and infill partitions, smoke/fire stopping, gypsum board, acoustical ceilings, soffits, doors, hardware, aluminum storefront systems, expansion joint covers, LVT/resinous flooring, rubber base, paint, wall protection, corner/end guards, casework, solid-surface counters/wall panels, signage, toilet accessories, and finish restoration to match adjacent existing areas.</t>
        </is>
      </c>
      <c r="F463" s="1" t="inlineStr">
        <is>
          <t xml:space="preserve">other</t>
        </is>
      </c>
      <c r="G463" s="1" t="inlineStr">
        <is>
          <t xml:space="preserve">Yes</t>
        </is>
      </c>
      <c r="H463" s="1" t="inlineStr">
        <is>
          <t xml:space="preserve">High</t>
        </is>
      </c>
      <c r="I463" s="2"/>
      <c r="J463" s="1" t="inlineStr">
        <is>
          <t xml:space="preserve">Unassigned</t>
        </is>
      </c>
      <c r="K463" s="1"/>
      <c r="L463" s="1"/>
      <c r="M463" s="2" t="inlineStr">
        <is>
          <t xml:space="preserve">table-derived</t>
        </is>
      </c>
    </row>
    <row r="464">
      <c r="A464" s="1" t="inlineStr">
        <is>
          <t xml:space="preserve">R-463</t>
        </is>
      </c>
      <c r="B464" s="1" t="inlineStr">
        <is>
          <t xml:space="preserve">A.2</t>
        </is>
      </c>
      <c r="C464" s="1"/>
      <c r="D464" s="1">
        <v>21</v>
      </c>
      <c r="E464" s="2" t="inlineStr">
        <is>
          <t xml:space="preserve">2.5 Structural and Exterior Work Provide cold-formed metal framing, exterior infill and wall panel work, mechanical duct opening/support framing, non-penetrating duct supports, post-installed anchors, GPR scanning before new slab penetrations, structural coordination, delegated design items, and sealed calculations/shop drawings where required.</t>
        </is>
      </c>
      <c r="F464" s="1" t="inlineStr">
        <is>
          <t xml:space="preserve">other</t>
        </is>
      </c>
      <c r="G464" s="1" t="inlineStr">
        <is>
          <t xml:space="preserve">Yes</t>
        </is>
      </c>
      <c r="H464" s="1" t="inlineStr">
        <is>
          <t xml:space="preserve">High</t>
        </is>
      </c>
      <c r="I464" s="2"/>
      <c r="J464" s="1" t="inlineStr">
        <is>
          <t xml:space="preserve">Unassigned</t>
        </is>
      </c>
      <c r="K464" s="1"/>
      <c r="L464" s="1"/>
      <c r="M464" s="2" t="inlineStr">
        <is>
          <t xml:space="preserve">table-derived</t>
        </is>
      </c>
    </row>
    <row r="465">
      <c r="A465" s="1" t="inlineStr">
        <is>
          <t xml:space="preserve">R-464</t>
        </is>
      </c>
      <c r="B465" s="1" t="inlineStr">
        <is>
          <t xml:space="preserve">A.2</t>
        </is>
      </c>
      <c r="C465" s="1"/>
      <c r="D465" s="1">
        <v>22</v>
      </c>
      <c r="E465" s="2" t="inlineStr">
        <is>
          <t xml:space="preserve">2.6 Plumbing, HVAC, Fire Protection, and Controls Provide demolition, rerouting, new piping, fixtures, drainage, domestic water, HVAC ductwork, hydronic piping, terminal devices, exhaust/return/supply modifications, controls, TAB, sprinkler modifications, and fire protection impairment coordination as shown and specified.</t>
        </is>
      </c>
      <c r="F465" s="1" t="inlineStr">
        <is>
          <t xml:space="preserve">other</t>
        </is>
      </c>
      <c r="G465" s="1" t="inlineStr">
        <is>
          <t xml:space="preserve">Yes</t>
        </is>
      </c>
      <c r="H465" s="1" t="inlineStr">
        <is>
          <t xml:space="preserve">High</t>
        </is>
      </c>
      <c r="I465" s="2"/>
      <c r="J465" s="1" t="inlineStr">
        <is>
          <t xml:space="preserve">Unassigned</t>
        </is>
      </c>
      <c r="K465" s="1"/>
      <c r="L465" s="1"/>
      <c r="M465" s="2" t="inlineStr">
        <is>
          <t xml:space="preserve">table-derived</t>
        </is>
      </c>
    </row>
    <row r="466">
      <c r="A466" s="1" t="inlineStr">
        <is>
          <t xml:space="preserve">R-465</t>
        </is>
      </c>
      <c r="B466" s="1" t="inlineStr">
        <is>
          <t xml:space="preserve">A.2</t>
        </is>
      </c>
      <c r="C466" s="1"/>
      <c r="D466" s="1">
        <v>22</v>
      </c>
      <c r="E466" s="2" t="inlineStr">
        <is>
          <t xml:space="preserve">2.7 Electrical, Fire Alarm, and Technology Provide lighting demolition/new work, receptacles, power, panelboard/breaker work, grounding/bonding, lighting controls, fire alarm devices/interfaces, communications cabling, data, access control, SSTV/security, public address, nurse call/code blue related infrastructure and testing as shown and specified.</t>
        </is>
      </c>
      <c r="F466" s="1" t="inlineStr">
        <is>
          <t xml:space="preserve">other</t>
        </is>
      </c>
      <c r="G466" s="1" t="inlineStr">
        <is>
          <t xml:space="preserve">Yes</t>
        </is>
      </c>
      <c r="H466" s="1" t="inlineStr">
        <is>
          <t xml:space="preserve">High</t>
        </is>
      </c>
      <c r="I466" s="2"/>
      <c r="J466" s="1" t="inlineStr">
        <is>
          <t xml:space="preserve">Unassigned</t>
        </is>
      </c>
      <c r="K466" s="1"/>
      <c r="L466" s="1"/>
      <c r="M466" s="2" t="inlineStr">
        <is>
          <t xml:space="preserve">table-derived</t>
        </is>
      </c>
    </row>
    <row r="467">
      <c r="A467" s="1" t="inlineStr">
        <is>
          <t xml:space="preserve">R-466</t>
        </is>
      </c>
      <c r="B467" s="1" t="inlineStr">
        <is>
          <t xml:space="preserve">A.2</t>
        </is>
      </c>
      <c r="C467" s="1"/>
      <c r="D467" s="1">
        <v>22</v>
      </c>
      <c r="E467" s="2" t="inlineStr">
        <is>
          <t xml:space="preserve">2.8 Commissioning, Testing, Training, and Warranty Support commissioning of designated systems, prefunctional checklists, start-up, testing, TAB reports, functional performance testing, owner training, O&amp;M manuals, warranty tags, punch-list correction, final cleaning, and turnover documents.</t>
        </is>
      </c>
      <c r="F467" s="1" t="inlineStr">
        <is>
          <t xml:space="preserve">other</t>
        </is>
      </c>
      <c r="G467" s="1" t="inlineStr">
        <is>
          <t xml:space="preserve">Yes</t>
        </is>
      </c>
      <c r="H467" s="1" t="inlineStr">
        <is>
          <t xml:space="preserve">High</t>
        </is>
      </c>
      <c r="I467" s="2"/>
      <c r="J467" s="1" t="inlineStr">
        <is>
          <t xml:space="preserve">Unassigned</t>
        </is>
      </c>
      <c r="K467" s="1"/>
      <c r="L467" s="1"/>
      <c r="M467" s="2" t="inlineStr">
        <is>
          <t xml:space="preserve">table-derived</t>
        </is>
      </c>
    </row>
    <row r="468">
      <c r="A468" s="1" t="inlineStr">
        <is>
          <t xml:space="preserve">R-467</t>
        </is>
      </c>
      <c r="B468" s="1" t="inlineStr">
        <is>
          <t xml:space="preserve">A.3</t>
        </is>
      </c>
      <c r="C468" s="1"/>
      <c r="D468" s="1">
        <v>22</v>
      </c>
      <c r="E468" s="2" t="inlineStr">
        <is>
          <t xml:space="preserve">3.1 Bid Item A — Base Bid Work includes general construction, alterations, and necessary removal of existing structures and construction and certain other items.</t>
        </is>
      </c>
      <c r="F468" s="1" t="inlineStr">
        <is>
          <t xml:space="preserve">other</t>
        </is>
      </c>
      <c r="G468" s="1" t="inlineStr">
        <is>
          <t xml:space="preserve">Yes</t>
        </is>
      </c>
      <c r="H468" s="1" t="inlineStr">
        <is>
          <t xml:space="preserve">High</t>
        </is>
      </c>
      <c r="I468" s="2"/>
      <c r="J468" s="1" t="inlineStr">
        <is>
          <t xml:space="preserve">Unassigned</t>
        </is>
      </c>
      <c r="K468" s="1"/>
      <c r="L468" s="1"/>
      <c r="M468" s="2" t="inlineStr">
        <is>
          <t xml:space="preserve">table-derived</t>
        </is>
      </c>
    </row>
    <row r="469">
      <c r="A469" s="1" t="inlineStr">
        <is>
          <t xml:space="preserve">R-468</t>
        </is>
      </c>
      <c r="B469" s="1" t="inlineStr">
        <is>
          <t xml:space="preserve">A.3</t>
        </is>
      </c>
      <c r="C469" s="1"/>
      <c r="D469" s="1">
        <v>22</v>
      </c>
      <c r="E469" s="2" t="inlineStr">
        <is>
          <t xml:space="preserve">3.2 Bid Item B — Alternate No. 1 Base Bid except delete demo work, new work, and alterations of offices in north corridor as shown on the drawings.</t>
        </is>
      </c>
      <c r="F469" s="1" t="inlineStr">
        <is>
          <t xml:space="preserve">other</t>
        </is>
      </c>
      <c r="G469" s="1" t="inlineStr">
        <is>
          <t xml:space="preserve">Yes</t>
        </is>
      </c>
      <c r="H469" s="1" t="inlineStr">
        <is>
          <t xml:space="preserve">High</t>
        </is>
      </c>
      <c r="I469" s="2"/>
      <c r="J469" s="1" t="inlineStr">
        <is>
          <t xml:space="preserve">Unassigned</t>
        </is>
      </c>
      <c r="K469" s="1"/>
      <c r="L469" s="1"/>
      <c r="M469" s="2" t="inlineStr">
        <is>
          <t xml:space="preserve">table-derived</t>
        </is>
      </c>
    </row>
    <row r="470">
      <c r="A470" s="1" t="inlineStr">
        <is>
          <t xml:space="preserve">R-469</t>
        </is>
      </c>
      <c r="B470" s="1" t="inlineStr">
        <is>
          <t xml:space="preserve">A.3</t>
        </is>
      </c>
      <c r="C470" s="1"/>
      <c r="D470" s="1">
        <v>22</v>
      </c>
      <c r="E470" s="2" t="inlineStr">
        <is>
          <t xml:space="preserve">The Base Bid includes all trades, coordination, safety, testing, commissioning support, closeout, and work shown or reasonably implied by the bid set.</t>
        </is>
      </c>
      <c r="F470" s="1" t="inlineStr">
        <is>
          <t xml:space="preserve">other</t>
        </is>
      </c>
      <c r="G470" s="1" t="inlineStr">
        <is>
          <t xml:space="preserve">Yes</t>
        </is>
      </c>
      <c r="H470" s="1" t="inlineStr">
        <is>
          <t xml:space="preserve">High</t>
        </is>
      </c>
      <c r="I470" s="2"/>
      <c r="J470" s="1" t="inlineStr">
        <is>
          <t xml:space="preserve">Unassigned</t>
        </is>
      </c>
      <c r="K470" s="1"/>
      <c r="L470" s="1"/>
      <c r="M470" s="2" t="inlineStr">
        <is>
          <t xml:space="preserve">qa-candidate:vague</t>
        </is>
      </c>
    </row>
    <row r="471">
      <c r="A471" s="1" t="inlineStr">
        <is>
          <t xml:space="preserve">R-470</t>
        </is>
      </c>
      <c r="B471" s="1" t="inlineStr">
        <is>
          <t xml:space="preserve">A.3</t>
        </is>
      </c>
      <c r="C471" s="1"/>
      <c r="D471" s="1">
        <v>22</v>
      </c>
      <c r="E471" s="2" t="inlineStr">
        <is>
          <t xml:space="preserve">Alternate No. 1 is a deduct alternate for the drawing-defined north corridor office scope and associated downstream work.</t>
        </is>
      </c>
      <c r="F471" s="1" t="inlineStr">
        <is>
          <t xml:space="preserve">other</t>
        </is>
      </c>
      <c r="G471" s="1" t="inlineStr">
        <is>
          <t xml:space="preserve">Yes</t>
        </is>
      </c>
      <c r="H471" s="1" t="inlineStr">
        <is>
          <t xml:space="preserve">High</t>
        </is>
      </c>
      <c r="I471" s="2"/>
      <c r="J471" s="1" t="inlineStr">
        <is>
          <t xml:space="preserve">Unassigned</t>
        </is>
      </c>
      <c r="K471" s="1"/>
      <c r="L471" s="1"/>
      <c r="M471" s="2"/>
    </row>
    <row r="472">
      <c r="A472" s="1" t="inlineStr">
        <is>
          <t xml:space="preserve">R-471</t>
        </is>
      </c>
      <c r="B472" s="1" t="inlineStr">
        <is>
          <t xml:space="preserve">A.4</t>
        </is>
      </c>
      <c r="C472" s="1"/>
      <c r="D472" s="1">
        <v>22</v>
      </c>
      <c r="E472" s="2" t="inlineStr">
        <is>
          <t xml:space="preserve">4.1 Staging Area Coordinate the staging area, access routes, laydown, material deliveries, debris routes, and any temporary enclosures with the COR before mobilization.</t>
        </is>
      </c>
      <c r="F472" s="1" t="inlineStr">
        <is>
          <t xml:space="preserve">other</t>
        </is>
      </c>
      <c r="G472" s="1" t="inlineStr">
        <is>
          <t xml:space="preserve">Yes</t>
        </is>
      </c>
      <c r="H472" s="1" t="inlineStr">
        <is>
          <t xml:space="preserve">High</t>
        </is>
      </c>
      <c r="I472" s="2"/>
      <c r="J472" s="1" t="inlineStr">
        <is>
          <t xml:space="preserve">Unassigned</t>
        </is>
      </c>
      <c r="K472" s="1"/>
      <c r="L472" s="1"/>
      <c r="M472" s="2"/>
    </row>
    <row r="473">
      <c r="A473" s="1" t="inlineStr">
        <is>
          <t xml:space="preserve">R-472</t>
        </is>
      </c>
      <c r="B473" s="1" t="inlineStr">
        <is>
          <t xml:space="preserve">A.4</t>
        </is>
      </c>
      <c r="C473" s="1"/>
      <c r="D473" s="1">
        <v>22</v>
      </c>
      <c r="E473" s="2" t="inlineStr">
        <is>
          <t xml:space="preserve">Do not occupy or store materials outside areas approved by the COR/Contracting Officer.</t>
        </is>
      </c>
      <c r="F473" s="1" t="inlineStr">
        <is>
          <t xml:space="preserve">other</t>
        </is>
      </c>
      <c r="G473" s="1" t="inlineStr">
        <is>
          <t xml:space="preserve">Yes</t>
        </is>
      </c>
      <c r="H473" s="1" t="inlineStr">
        <is>
          <t xml:space="preserve">High</t>
        </is>
      </c>
      <c r="I473" s="2"/>
      <c r="J473" s="1" t="inlineStr">
        <is>
          <t xml:space="preserve">Unassigned</t>
        </is>
      </c>
      <c r="K473" s="1"/>
      <c r="L473" s="1"/>
      <c r="M473" s="2"/>
    </row>
    <row r="474">
      <c r="A474" s="1" t="inlineStr">
        <is>
          <t xml:space="preserve">R-473</t>
        </is>
      </c>
      <c r="B474" s="1" t="inlineStr">
        <is>
          <t xml:space="preserve">A.4</t>
        </is>
      </c>
      <c r="C474" s="1"/>
      <c r="D474" s="1">
        <v>22</v>
      </c>
      <c r="E474" s="2" t="inlineStr">
        <is>
          <t xml:space="preserve">4.2 Parking Availability No more than two on-site parking spaces will be authorized for the Contractor.</t>
        </is>
      </c>
      <c r="F474" s="1" t="inlineStr">
        <is>
          <t xml:space="preserve">will</t>
        </is>
      </c>
      <c r="G474" s="1" t="inlineStr">
        <is>
          <t xml:space="preserve">Yes</t>
        </is>
      </c>
      <c r="H474" s="1" t="inlineStr">
        <is>
          <t xml:space="preserve">High</t>
        </is>
      </c>
      <c r="I474" s="2"/>
      <c r="J474" s="1" t="inlineStr">
        <is>
          <t xml:space="preserve">Unassigned</t>
        </is>
      </c>
      <c r="K474" s="1"/>
      <c r="L474" s="1"/>
      <c r="M474" s="2"/>
    </row>
    <row r="475">
      <c r="A475" s="1" t="inlineStr">
        <is>
          <t xml:space="preserve">R-474</t>
        </is>
      </c>
      <c r="B475" s="1" t="inlineStr">
        <is>
          <t xml:space="preserve">A.4</t>
        </is>
      </c>
      <c r="C475" s="1"/>
      <c r="D475" s="1">
        <v>22</v>
      </c>
      <c r="E475" s="2" t="inlineStr">
        <is>
          <t xml:space="preserve">4.3 Dumpster Limit Only one 18-yard dumpster will be allowed on site at a time.</t>
        </is>
      </c>
      <c r="F475" s="1" t="inlineStr">
        <is>
          <t xml:space="preserve">will</t>
        </is>
      </c>
      <c r="G475" s="1" t="inlineStr">
        <is>
          <t xml:space="preserve">Yes</t>
        </is>
      </c>
      <c r="H475" s="1" t="inlineStr">
        <is>
          <t xml:space="preserve">High</t>
        </is>
      </c>
      <c r="I475" s="2"/>
      <c r="J475" s="1" t="inlineStr">
        <is>
          <t xml:space="preserve">Unassigned</t>
        </is>
      </c>
      <c r="K475" s="1"/>
      <c r="L475" s="1"/>
      <c r="M475" s="2"/>
    </row>
    <row r="476">
      <c r="A476" s="1" t="inlineStr">
        <is>
          <t xml:space="preserve">R-475</t>
        </is>
      </c>
      <c r="B476" s="1" t="inlineStr">
        <is>
          <t xml:space="preserve">A.4</t>
        </is>
      </c>
      <c r="C476" s="1"/>
      <c r="D476" s="1">
        <v>22</v>
      </c>
      <c r="E476" s="2" t="inlineStr">
        <is>
          <t xml:space="preserve">4.5 Clean, Locked, and Caged Tools Maintain all work, staging, and debris areas clean, orderly, locked, and secure at all times.</t>
        </is>
      </c>
      <c r="F476" s="1" t="inlineStr">
        <is>
          <t xml:space="preserve">other</t>
        </is>
      </c>
      <c r="G476" s="1" t="inlineStr">
        <is>
          <t xml:space="preserve">Yes</t>
        </is>
      </c>
      <c r="H476" s="1" t="inlineStr">
        <is>
          <t xml:space="preserve">High</t>
        </is>
      </c>
      <c r="I476" s="2"/>
      <c r="J476" s="1" t="inlineStr">
        <is>
          <t xml:space="preserve">Unassigned</t>
        </is>
      </c>
      <c r="K476" s="1"/>
      <c r="L476" s="1"/>
      <c r="M476" s="2"/>
    </row>
    <row r="477">
      <c r="A477" s="1" t="inlineStr">
        <is>
          <t xml:space="preserve">R-476</t>
        </is>
      </c>
      <c r="B477" s="1" t="inlineStr">
        <is>
          <t xml:space="preserve">A.4</t>
        </is>
      </c>
      <c r="C477" s="1"/>
      <c r="D477" s="1">
        <v>22</v>
      </c>
      <c r="E477" s="2" t="inlineStr">
        <is>
          <t xml:space="preserve">Secure ladders, carts, lifts, consumables, and materials at the end of each shift.</t>
        </is>
      </c>
      <c r="F477" s="1" t="inlineStr">
        <is>
          <t xml:space="preserve">other</t>
        </is>
      </c>
      <c r="G477" s="1" t="inlineStr">
        <is>
          <t xml:space="preserve">Yes</t>
        </is>
      </c>
      <c r="H477" s="1" t="inlineStr">
        <is>
          <t xml:space="preserve">High</t>
        </is>
      </c>
      <c r="I477" s="2"/>
      <c r="J477" s="1" t="inlineStr">
        <is>
          <t xml:space="preserve">Unassigned</t>
        </is>
      </c>
      <c r="K477" s="1"/>
      <c r="L477" s="1"/>
      <c r="M477" s="2"/>
    </row>
    <row r="478">
      <c r="A478" s="1" t="inlineStr">
        <is>
          <t xml:space="preserve">R-477</t>
        </is>
      </c>
      <c r="B478" s="1" t="inlineStr">
        <is>
          <t xml:space="preserve">A.4</t>
        </is>
      </c>
      <c r="C478" s="1"/>
      <c r="D478" s="1">
        <v>23</v>
      </c>
      <c r="E478" s="2" t="inlineStr">
        <is>
          <t xml:space="preserve">4.6 Deliveries and Storage Schedule deliveries in small quantities suitable for immediate installation; materials inside occupied buildings are limited to what can be installed within approximately two workdays unless otherwise approved by the COR.</t>
        </is>
      </c>
      <c r="F478" s="1" t="inlineStr">
        <is>
          <t xml:space="preserve">other</t>
        </is>
      </c>
      <c r="G478" s="1" t="inlineStr">
        <is>
          <t xml:space="preserve">Yes</t>
        </is>
      </c>
      <c r="H478" s="1" t="inlineStr">
        <is>
          <t xml:space="preserve">High</t>
        </is>
      </c>
      <c r="I478" s="2"/>
      <c r="J478" s="1" t="inlineStr">
        <is>
          <t xml:space="preserve">Unassigned</t>
        </is>
      </c>
      <c r="K478" s="1"/>
      <c r="L478" s="1"/>
      <c r="M478" s="2" t="inlineStr">
        <is>
          <t xml:space="preserve">qa-candidate:weak-verifiability</t>
        </is>
      </c>
    </row>
    <row r="479">
      <c r="A479" s="1" t="inlineStr">
        <is>
          <t xml:space="preserve">R-478</t>
        </is>
      </c>
      <c r="B479" s="1" t="inlineStr">
        <is>
          <t xml:space="preserve">A.4</t>
        </is>
      </c>
      <c r="C479" s="1"/>
      <c r="D479" s="1">
        <v>23</v>
      </c>
      <c r="E479" s="2" t="inlineStr">
        <is>
          <t xml:space="preserve">4.7 Debris Management Remove debris from the building daily, keep egress clear, segregate recyclable and regulated waste, maintain waste records, and submit waste diversion/disposal documentation with pay applications as required.</t>
        </is>
      </c>
      <c r="F479" s="1" t="inlineStr">
        <is>
          <t xml:space="preserve">other</t>
        </is>
      </c>
      <c r="G479" s="1" t="inlineStr">
        <is>
          <t xml:space="preserve">Yes</t>
        </is>
      </c>
      <c r="H479" s="1" t="inlineStr">
        <is>
          <t xml:space="preserve">High</t>
        </is>
      </c>
      <c r="I479" s="2"/>
      <c r="J479" s="1" t="inlineStr">
        <is>
          <t xml:space="preserve">Unassigned</t>
        </is>
      </c>
      <c r="K479" s="1"/>
      <c r="L479" s="1"/>
      <c r="M479" s="2"/>
    </row>
    <row r="480">
      <c r="A480" s="1" t="inlineStr">
        <is>
          <t xml:space="preserve">R-479</t>
        </is>
      </c>
      <c r="B480" s="1" t="inlineStr">
        <is>
          <t xml:space="preserve">A.4</t>
        </is>
      </c>
      <c r="C480" s="1"/>
      <c r="D480" s="1">
        <v>23</v>
      </c>
      <c r="E480" s="2" t="inlineStr">
        <is>
          <t xml:space="preserve">The Contractor is also required to participate in all mandatory monthly schedule update reviews and meetings to ensure the construction schedule remains current and accurate.</t>
        </is>
      </c>
      <c r="F480" s="1" t="inlineStr">
        <is>
          <t xml:space="preserve">other</t>
        </is>
      </c>
      <c r="G480" s="1" t="inlineStr">
        <is>
          <t xml:space="preserve">Yes</t>
        </is>
      </c>
      <c r="H480" s="1" t="inlineStr">
        <is>
          <t xml:space="preserve">High</t>
        </is>
      </c>
      <c r="I480" s="2"/>
      <c r="J480" s="1" t="inlineStr">
        <is>
          <t xml:space="preserve">Unassigned</t>
        </is>
      </c>
      <c r="K480" s="1"/>
      <c r="L480" s="1"/>
      <c r="M480" s="2"/>
    </row>
    <row r="481">
      <c r="A481" s="1" t="inlineStr">
        <is>
          <t xml:space="preserve">R-480</t>
        </is>
      </c>
      <c r="B481" s="1" t="inlineStr">
        <is>
          <t xml:space="preserve">A.4</t>
        </is>
      </c>
      <c r="C481" s="1"/>
      <c r="D481" s="1">
        <v>23</v>
      </c>
      <c r="E481" s="2" t="inlineStr">
        <is>
          <t xml:space="preserve">Execute work to minimize interference with patient care, staff operations, public circulation, emergency access, fire protection, utilities, equipment, and adjacent contractors.</t>
        </is>
      </c>
      <c r="F481" s="1" t="inlineStr">
        <is>
          <t xml:space="preserve">other</t>
        </is>
      </c>
      <c r="G481" s="1" t="inlineStr">
        <is>
          <t xml:space="preserve">Yes</t>
        </is>
      </c>
      <c r="H481" s="1" t="inlineStr">
        <is>
          <t xml:space="preserve">High</t>
        </is>
      </c>
      <c r="I481" s="2"/>
      <c r="J481" s="1" t="inlineStr">
        <is>
          <t xml:space="preserve">Unassigned</t>
        </is>
      </c>
      <c r="K481" s="1"/>
      <c r="L481" s="1"/>
      <c r="M481" s="2" t="inlineStr">
        <is>
          <t xml:space="preserve">qa-candidate:weak-verifiability</t>
        </is>
      </c>
    </row>
    <row r="482">
      <c r="A482" s="1" t="inlineStr">
        <is>
          <t xml:space="preserve">R-481</t>
        </is>
      </c>
      <c r="B482" s="1" t="inlineStr">
        <is>
          <t xml:space="preserve">A.4</t>
        </is>
      </c>
      <c r="C482" s="1"/>
      <c r="D482" s="1">
        <v>23</v>
      </c>
      <c r="E482" s="2" t="inlineStr">
        <is>
          <t xml:space="preserve">Coordinate phasing and start dates with the COR.</t>
        </is>
      </c>
      <c r="F482" s="1" t="inlineStr">
        <is>
          <t xml:space="preserve">other</t>
        </is>
      </c>
      <c r="G482" s="1" t="inlineStr">
        <is>
          <t xml:space="preserve">Yes</t>
        </is>
      </c>
      <c r="H482" s="1" t="inlineStr">
        <is>
          <t xml:space="preserve">High</t>
        </is>
      </c>
      <c r="I482" s="2"/>
      <c r="J482" s="1" t="inlineStr">
        <is>
          <t xml:space="preserve">Unassigned</t>
        </is>
      </c>
      <c r="K482" s="1"/>
      <c r="L482" s="1"/>
      <c r="M482" s="2"/>
    </row>
    <row r="483">
      <c r="A483" s="1" t="inlineStr">
        <is>
          <t xml:space="preserve">R-482</t>
        </is>
      </c>
      <c r="B483" s="1" t="inlineStr">
        <is>
          <t xml:space="preserve">A.4</t>
        </is>
      </c>
      <c r="C483" s="1"/>
      <c r="D483" s="1">
        <v>23</v>
      </c>
      <c r="E483" s="2" t="inlineStr">
        <is>
          <t xml:space="preserve">No utility, fire protection, communications, security, HVAC, plumbing, or electrical interruption may occur without written approval.</t>
        </is>
      </c>
      <c r="F483" s="1" t="inlineStr">
        <is>
          <t xml:space="preserve">other</t>
        </is>
      </c>
      <c r="G483" s="1" t="inlineStr">
        <is>
          <t xml:space="preserve">Yes</t>
        </is>
      </c>
      <c r="H483" s="1" t="inlineStr">
        <is>
          <t xml:space="preserve">High</t>
        </is>
      </c>
      <c r="I483" s="2"/>
      <c r="J483" s="1" t="inlineStr">
        <is>
          <t xml:space="preserve">Unassigned</t>
        </is>
      </c>
      <c r="K483" s="1"/>
      <c r="L483" s="1"/>
      <c r="M483" s="2"/>
    </row>
    <row r="484">
      <c r="A484" s="1" t="inlineStr">
        <is>
          <t xml:space="preserve">R-483</t>
        </is>
      </c>
      <c r="B484" s="1" t="inlineStr">
        <is>
          <t xml:space="preserve">A.4</t>
        </is>
      </c>
      <c r="C484" s="1"/>
      <c r="D484" s="1">
        <v>23</v>
      </c>
      <c r="E484" s="2" t="inlineStr">
        <is>
          <t xml:space="preserve">Include outage plans, interim life safety measures, and afterhours/premium time where needed.</t>
        </is>
      </c>
      <c r="F484" s="1" t="inlineStr">
        <is>
          <t xml:space="preserve">other</t>
        </is>
      </c>
      <c r="G484" s="1" t="inlineStr">
        <is>
          <t xml:space="preserve">Yes</t>
        </is>
      </c>
      <c r="H484" s="1" t="inlineStr">
        <is>
          <t xml:space="preserve">High</t>
        </is>
      </c>
      <c r="I484" s="2"/>
      <c r="J484" s="1" t="inlineStr">
        <is>
          <t xml:space="preserve">Unassigned</t>
        </is>
      </c>
      <c r="K484" s="1"/>
      <c r="L484" s="1"/>
      <c r="M484" s="2"/>
    </row>
    <row r="485">
      <c r="A485" s="1" t="inlineStr">
        <is>
          <t xml:space="preserve">R-484</t>
        </is>
      </c>
      <c r="B485" s="1" t="inlineStr">
        <is>
          <t xml:space="preserve">A.4</t>
        </is>
      </c>
      <c r="C485" s="1"/>
      <c r="D485" s="1">
        <v>23</v>
      </c>
      <c r="E485" s="2" t="inlineStr">
        <is>
          <t xml:space="preserve">No photography of VA premises, patients, or staff is permitted without written Contracting Officer approval.</t>
        </is>
      </c>
      <c r="F485" s="1" t="inlineStr">
        <is>
          <t xml:space="preserve">other</t>
        </is>
      </c>
      <c r="G485" s="1" t="inlineStr">
        <is>
          <t xml:space="preserve">Yes</t>
        </is>
      </c>
      <c r="H485" s="1" t="inlineStr">
        <is>
          <t xml:space="preserve">High</t>
        </is>
      </c>
      <c r="I485" s="2"/>
      <c r="J485" s="1" t="inlineStr">
        <is>
          <t xml:space="preserve">Unassigned</t>
        </is>
      </c>
      <c r="K485" s="1"/>
      <c r="L485" s="1"/>
      <c r="M485" s="2"/>
    </row>
    <row r="486">
      <c r="A486" s="1" t="inlineStr">
        <is>
          <t xml:space="preserve">R-485</t>
        </is>
      </c>
      <c r="B486" s="1" t="inlineStr">
        <is>
          <t xml:space="preserve">A.4</t>
        </is>
      </c>
      <c r="C486" s="1"/>
      <c r="D486" s="1">
        <v>23</v>
      </c>
      <c r="E486" s="2" t="inlineStr">
        <is>
          <t xml:space="preserve">Restore damaged surfaces, utilities, finishes, roads, sidewalks, equipment, and adjacent work to preconstruction condition or better at no additional cost to the Government.</t>
        </is>
      </c>
      <c r="F486" s="1" t="inlineStr">
        <is>
          <t xml:space="preserve">other</t>
        </is>
      </c>
      <c r="G486" s="1" t="inlineStr">
        <is>
          <t xml:space="preserve">Yes</t>
        </is>
      </c>
      <c r="H486" s="1" t="inlineStr">
        <is>
          <t xml:space="preserve">High</t>
        </is>
      </c>
      <c r="I486" s="2"/>
      <c r="J486" s="1" t="inlineStr">
        <is>
          <t xml:space="preserve">Unassigned</t>
        </is>
      </c>
      <c r="K486" s="1"/>
      <c r="L486" s="1"/>
      <c r="M486" s="2"/>
    </row>
    <row r="487">
      <c r="A487" s="1" t="inlineStr">
        <is>
          <t xml:space="preserve">R-486</t>
        </is>
      </c>
      <c r="B487" s="1" t="inlineStr">
        <is>
          <t xml:space="preserve">A.6</t>
        </is>
      </c>
      <c r="C487" s="1"/>
      <c r="D487" s="1">
        <v>23</v>
      </c>
      <c r="E487" s="2" t="inlineStr">
        <is>
          <t xml:space="preserve">Include coordination drawings, shop drawings, product data, samples, calculations, delegated designs, inspections, permits, and corrective work needed to satisfy the contract documents and the COR/VA review process.</t>
        </is>
      </c>
      <c r="F487" s="1" t="inlineStr">
        <is>
          <t xml:space="preserve">other</t>
        </is>
      </c>
      <c r="G487" s="1" t="inlineStr">
        <is>
          <t xml:space="preserve">Yes</t>
        </is>
      </c>
      <c r="H487" s="1" t="inlineStr">
        <is>
          <t xml:space="preserve">High</t>
        </is>
      </c>
      <c r="I487" s="2"/>
      <c r="J487" s="1" t="inlineStr">
        <is>
          <t xml:space="preserve">Unassigned</t>
        </is>
      </c>
      <c r="K487" s="1"/>
      <c r="L487" s="1"/>
      <c r="M487" s="2"/>
    </row>
    <row r="488">
      <c r="A488" s="1" t="inlineStr">
        <is>
          <t xml:space="preserve">R-487</t>
        </is>
      </c>
      <c r="B488" s="1" t="inlineStr">
        <is>
          <t xml:space="preserve">A.6</t>
        </is>
      </c>
      <c r="C488" s="1"/>
      <c r="D488" s="1">
        <v>23</v>
      </c>
      <c r="E488" s="2" t="inlineStr">
        <is>
          <t xml:space="preserve">Include all testing, start-up, balancing, special inspections, manufacturer certifications, fire alarm/fire sprinkler testing, electrical and technology testing, commissioning checklists, punch-list corrections, training, O&amp;M manuals, record/as-built drawings, warranties, attic stock/spare parts if specified, and final cleaning.</t>
        </is>
      </c>
      <c r="F488" s="1" t="inlineStr">
        <is>
          <t xml:space="preserve">other</t>
        </is>
      </c>
      <c r="G488" s="1" t="inlineStr">
        <is>
          <t xml:space="preserve">Yes</t>
        </is>
      </c>
      <c r="H488" s="1" t="inlineStr">
        <is>
          <t xml:space="preserve">High</t>
        </is>
      </c>
      <c r="I488" s="2"/>
      <c r="J488" s="1" t="inlineStr">
        <is>
          <t xml:space="preserve">Unassigned</t>
        </is>
      </c>
      <c r="K488" s="1"/>
      <c r="L488" s="1"/>
      <c r="M488" s="2"/>
    </row>
    <row r="489">
      <c r="A489" s="1" t="inlineStr">
        <is>
          <t xml:space="preserve">R-488</t>
        </is>
      </c>
      <c r="B489" s="1" t="inlineStr">
        <is>
          <t xml:space="preserve">A.2.11</t>
        </is>
      </c>
      <c r="C489" s="1"/>
      <c r="D489" s="1">
        <v>30</v>
      </c>
      <c r="E489" s="2" t="inlineStr">
        <is>
          <t xml:space="preserve">(1) Check all drawings and specifications furnished immediately upon receipt;</t>
        </is>
      </c>
      <c r="F489" s="1" t="inlineStr">
        <is>
          <t xml:space="preserve">shall</t>
        </is>
      </c>
      <c r="G489" s="1" t="inlineStr">
        <is>
          <t xml:space="preserve">Yes</t>
        </is>
      </c>
      <c r="H489" s="1" t="inlineStr">
        <is>
          <t xml:space="preserve">Low</t>
        </is>
      </c>
      <c r="I489" s="2"/>
      <c r="J489" s="1" t="inlineStr">
        <is>
          <t xml:space="preserve">Unassigned</t>
        </is>
      </c>
      <c r="K489" s="1"/>
      <c r="L489" s="1"/>
      <c r="M489" s="2" t="inlineStr">
        <is>
          <t xml:space="preserve">under: 2.11 VAAR 852.236-71 SPECIFICATIONS AND DRAWINGS FOR CONSTRUCTION (APR 2019) The clause entitled ‘‘Specifications and Drawings for Construction’’ in FAR 52.236– 21 is supplemented as follows:</t>
        </is>
      </c>
    </row>
    <row r="490">
      <c r="A490" s="1" t="inlineStr">
        <is>
          <t xml:space="preserve">R-489</t>
        </is>
      </c>
      <c r="B490" s="1" t="inlineStr">
        <is>
          <t xml:space="preserve">A.2.11</t>
        </is>
      </c>
      <c r="C490" s="1"/>
      <c r="D490" s="1">
        <v>30</v>
      </c>
      <c r="E490" s="2" t="inlineStr">
        <is>
          <t xml:space="preserve">(2) Compare all drawings and the specifications, and verify the figures before laying out the work;</t>
        </is>
      </c>
      <c r="F490" s="1" t="inlineStr">
        <is>
          <t xml:space="preserve">shall</t>
        </is>
      </c>
      <c r="G490" s="1" t="inlineStr">
        <is>
          <t xml:space="preserve">Yes</t>
        </is>
      </c>
      <c r="H490" s="1" t="inlineStr">
        <is>
          <t xml:space="preserve">High</t>
        </is>
      </c>
      <c r="I490" s="2"/>
      <c r="J490" s="1" t="inlineStr">
        <is>
          <t xml:space="preserve">Unassigned</t>
        </is>
      </c>
      <c r="K490" s="1"/>
      <c r="L490" s="1"/>
      <c r="M490" s="2" t="inlineStr">
        <is>
          <t xml:space="preserve">under: 2.11 VAAR 852.236-71 SPECIFICATIONS AND DRAWINGS FOR CONSTRUCTION (APR 2019) The clause entitled ‘‘Specifications and Drawings for Construction’’ in FAR 52.236– 21 is supplemented as follows:</t>
        </is>
      </c>
    </row>
    <row r="491">
      <c r="A491" s="1" t="inlineStr">
        <is>
          <t xml:space="preserve">R-490</t>
        </is>
      </c>
      <c r="B491" s="1" t="inlineStr">
        <is>
          <t xml:space="preserve">A.2.11</t>
        </is>
      </c>
      <c r="C491" s="1"/>
      <c r="D491" s="1">
        <v>30</v>
      </c>
      <c r="E491" s="2" t="inlineStr">
        <is>
          <t xml:space="preserve">(3) Promptly notify the Contracting Officer of any discrepancies;</t>
        </is>
      </c>
      <c r="F491" s="1" t="inlineStr">
        <is>
          <t xml:space="preserve">shall</t>
        </is>
      </c>
      <c r="G491" s="1" t="inlineStr">
        <is>
          <t xml:space="preserve">Yes</t>
        </is>
      </c>
      <c r="H491" s="1" t="inlineStr">
        <is>
          <t xml:space="preserve">High</t>
        </is>
      </c>
      <c r="I491" s="2"/>
      <c r="J491" s="1" t="inlineStr">
        <is>
          <t xml:space="preserve">Unassigned</t>
        </is>
      </c>
      <c r="K491" s="1"/>
      <c r="L491" s="1"/>
      <c r="M491" s="2" t="inlineStr">
        <is>
          <t xml:space="preserve">under: 2.11 VAAR 852.236-71 SPECIFICATIONS AND DRAWINGS FOR CONSTRUCTION (APR 2019) The clause entitled ‘‘Specifications and Drawings for Construction’’ in FAR 52.236– 21 is supplemented as follows:</t>
        </is>
      </c>
    </row>
    <row r="492">
      <c r="A492" s="1" t="inlineStr">
        <is>
          <t xml:space="preserve">R-491</t>
        </is>
      </c>
      <c r="B492" s="1" t="inlineStr">
        <is>
          <t xml:space="preserve">A.2.11</t>
        </is>
      </c>
      <c r="C492" s="1"/>
      <c r="D492" s="1">
        <v>30</v>
      </c>
      <c r="E492" s="2" t="inlineStr">
        <is>
          <t xml:space="preserve">(4) Be responsible for any errors that might have been avoided by complying with this paragraph (b); and</t>
        </is>
      </c>
      <c r="F492" s="1" t="inlineStr">
        <is>
          <t xml:space="preserve">shall</t>
        </is>
      </c>
      <c r="G492" s="1" t="inlineStr">
        <is>
          <t xml:space="preserve">Yes</t>
        </is>
      </c>
      <c r="H492" s="1" t="inlineStr">
        <is>
          <t xml:space="preserve">High</t>
        </is>
      </c>
      <c r="I492" s="2"/>
      <c r="J492" s="1" t="inlineStr">
        <is>
          <t xml:space="preserve">Unassigned</t>
        </is>
      </c>
      <c r="K492" s="1"/>
      <c r="L492" s="1"/>
      <c r="M492" s="2" t="inlineStr">
        <is>
          <t xml:space="preserve">under: 2.11 VAAR 852.236-71 SPECIFICATIONS AND DRAWINGS FOR CONSTRUCTION (APR 2019) The clause entitled ‘‘Specifications and Drawings for Construction’’ in FAR 52.236– 21 is supplemented as follows:</t>
        </is>
      </c>
    </row>
    <row r="493">
      <c r="A493" s="1" t="inlineStr">
        <is>
          <t xml:space="preserve">R-492</t>
        </is>
      </c>
      <c r="B493" s="1" t="inlineStr">
        <is>
          <t xml:space="preserve">A.2.11</t>
        </is>
      </c>
      <c r="C493" s="1"/>
      <c r="D493" s="1">
        <v>30</v>
      </c>
      <c r="E493" s="2" t="inlineStr">
        <is>
          <t xml:space="preserve">(5) Reproduce and print contract drawings and specifications as needed.</t>
        </is>
      </c>
      <c r="F493" s="1" t="inlineStr">
        <is>
          <t xml:space="preserve">shall</t>
        </is>
      </c>
      <c r="G493" s="1" t="inlineStr">
        <is>
          <t xml:space="preserve">Yes</t>
        </is>
      </c>
      <c r="H493" s="1" t="inlineStr">
        <is>
          <t xml:space="preserve">High</t>
        </is>
      </c>
      <c r="I493" s="2"/>
      <c r="J493" s="1" t="inlineStr">
        <is>
          <t xml:space="preserve">Unassigned</t>
        </is>
      </c>
      <c r="K493" s="1"/>
      <c r="L493" s="1"/>
      <c r="M493" s="2" t="inlineStr">
        <is>
          <t xml:space="preserve">under: 2.11 VAAR 852.236-71 SPECIFICATIONS AND DRAWINGS FOR CONSTRUCTION (APR 2019) The clause entitled ‘‘Specifications and Drawings for Construction’’ in FAR 52.236– 21 is supplemented as follows:</t>
        </is>
      </c>
    </row>
    <row r="494">
      <c r="A494" s="1" t="inlineStr">
        <is>
          <t xml:space="preserve">R-493</t>
        </is>
      </c>
      <c r="B494" s="1" t="inlineStr">
        <is>
          <t xml:space="preserve">A.9</t>
        </is>
      </c>
      <c r="C494" s="1"/>
      <c r="D494" s="1">
        <v>57</v>
      </c>
      <c r="E494" s="2" t="inlineStr">
        <is>
          <t xml:space="preserve">The Contractor shall— (1) Report to https://www.sam.gov, with a copy to the Contracting Officer, on the product types and dollar value of any biobased products in USDA designated product categories purchased by the Contractor during the previous Government fiscal year, between October 1 and September 30; and</t>
        </is>
      </c>
      <c r="F494" s="1" t="inlineStr">
        <is>
          <t xml:space="preserve">shall</t>
        </is>
      </c>
      <c r="G494" s="1" t="inlineStr">
        <is>
          <t xml:space="preserve">Yes</t>
        </is>
      </c>
      <c r="H494" s="1" t="inlineStr">
        <is>
          <t xml:space="preserve">Medium</t>
        </is>
      </c>
      <c r="I494" s="2"/>
      <c r="J494" s="1" t="inlineStr">
        <is>
          <t xml:space="preserve">Unassigned</t>
        </is>
      </c>
      <c r="K494" s="1"/>
      <c r="L494" s="1"/>
      <c r="M494" s="2" t="inlineStr">
        <is>
          <t xml:space="preserve">near-duplicate:R-322; qa:flags:same biobased product reporting requirement as R-322</t>
        </is>
      </c>
    </row>
    <row r="495">
      <c r="A495" s="1" t="inlineStr">
        <is>
          <t xml:space="preserve">R-494</t>
        </is>
      </c>
      <c r="B495" s="1" t="inlineStr">
        <is>
          <t xml:space="preserve">A.4.3</t>
        </is>
      </c>
      <c r="C495" s="1" t="inlineStr">
        <is>
          <t xml:space="preserve">SOW</t>
        </is>
      </c>
      <c r="D495" s="1">
        <v>13</v>
      </c>
      <c r="E495" s="2" t="inlineStr">
        <is>
          <t xml:space="preserve">(a) Cover Page with: Solicitation Number, Project Title and Project Number, Company Information (company name, principal point of contact, email, address, phone numbers (including area code), Unique Entity Identifier (UEI) number, Cage code, etc.)</t>
        </is>
      </c>
      <c r="F495" s="1" t="inlineStr">
        <is>
          <t xml:space="preserve">other</t>
        </is>
      </c>
      <c r="G495" s="1" t="inlineStr">
        <is>
          <t xml:space="preserve">Yes</t>
        </is>
      </c>
      <c r="H495" s="1" t="inlineStr">
        <is>
          <t xml:space="preserve">Medium</t>
        </is>
      </c>
      <c r="I495" s="2"/>
      <c r="J495" s="1" t="inlineStr">
        <is>
          <t xml:space="preserve">Technical Proposal</t>
        </is>
      </c>
      <c r="K495" s="1"/>
      <c r="L495" s="1"/>
      <c r="M495" s="2" t="inlineStr">
        <is>
          <t xml:space="preserve">under: TECHNICAL PROPOSAL:</t>
        </is>
      </c>
    </row>
    <row r="496">
      <c r="A496" s="1" t="inlineStr">
        <is>
          <t xml:space="preserve">R-495</t>
        </is>
      </c>
      <c r="B496" s="1" t="inlineStr">
        <is>
          <t xml:space="preserve">A.4.3</t>
        </is>
      </c>
      <c r="C496" s="1" t="inlineStr">
        <is>
          <t xml:space="preserve">SOW</t>
        </is>
      </c>
      <c r="D496" s="1">
        <v>13</v>
      </c>
      <c r="E496" s="2" t="inlineStr">
        <is>
          <t xml:space="preserve">(c) Required Submittals for Factor 1 – Relevant and Recent Past Performance</t>
        </is>
      </c>
      <c r="F496" s="1" t="inlineStr">
        <is>
          <t xml:space="preserve">other</t>
        </is>
      </c>
      <c r="G496" s="1" t="inlineStr">
        <is>
          <t xml:space="preserve">Yes</t>
        </is>
      </c>
      <c r="H496" s="1" t="inlineStr">
        <is>
          <t xml:space="preserve">High</t>
        </is>
      </c>
      <c r="I496" s="2"/>
      <c r="J496" s="1" t="inlineStr">
        <is>
          <t xml:space="preserve">Past Performance</t>
        </is>
      </c>
      <c r="K496" s="1"/>
      <c r="L496" s="1"/>
      <c r="M496" s="2" t="inlineStr">
        <is>
          <t xml:space="preserve">under: TECHNICAL PROPOSAL: — evaluation-criterion</t>
        </is>
      </c>
    </row>
    <row r="497">
      <c r="A497" s="1" t="inlineStr">
        <is>
          <t xml:space="preserve">R-496</t>
        </is>
      </c>
      <c r="B497" s="1" t="inlineStr">
        <is>
          <t xml:space="preserve">A.4.3</t>
        </is>
      </c>
      <c r="C497" s="1" t="inlineStr">
        <is>
          <t xml:space="preserve">SOW</t>
        </is>
      </c>
      <c r="D497" s="1">
        <v>13</v>
      </c>
      <c r="E497" s="2" t="inlineStr">
        <is>
          <t xml:space="preserve">(d) Required Submittals for Factor 2 – Technical Approach</t>
        </is>
      </c>
      <c r="F497" s="1" t="inlineStr">
        <is>
          <t xml:space="preserve">other</t>
        </is>
      </c>
      <c r="G497" s="1" t="inlineStr">
        <is>
          <t xml:space="preserve">Yes</t>
        </is>
      </c>
      <c r="H497" s="1" t="inlineStr">
        <is>
          <t xml:space="preserve">High</t>
        </is>
      </c>
      <c r="I497" s="2"/>
      <c r="J497" s="1" t="inlineStr">
        <is>
          <t xml:space="preserve">Technical Proposal</t>
        </is>
      </c>
      <c r="K497" s="1"/>
      <c r="L497" s="1"/>
      <c r="M497" s="2" t="inlineStr">
        <is>
          <t xml:space="preserve">under: TECHNICAL PROPOSAL: — evaluation-criterion</t>
        </is>
      </c>
    </row>
    <row r="498">
      <c r="A498" s="1" t="inlineStr">
        <is>
          <t xml:space="preserve">R-497</t>
        </is>
      </c>
      <c r="B498" s="1" t="inlineStr">
        <is>
          <t xml:space="preserve">A.4.3</t>
        </is>
      </c>
      <c r="C498" s="1" t="inlineStr">
        <is>
          <t xml:space="preserve">SOW</t>
        </is>
      </c>
      <c r="D498" s="1">
        <v>13</v>
      </c>
      <c r="E498" s="2" t="inlineStr">
        <is>
          <t xml:space="preserve">(e) Required Submittals for Factor 3 – Project Planning/Safety/Infection Control/Quality Control</t>
        </is>
      </c>
      <c r="F498" s="1" t="inlineStr">
        <is>
          <t xml:space="preserve">other</t>
        </is>
      </c>
      <c r="G498" s="1" t="inlineStr">
        <is>
          <t xml:space="preserve">Yes</t>
        </is>
      </c>
      <c r="H498" s="1" t="inlineStr">
        <is>
          <t xml:space="preserve">High</t>
        </is>
      </c>
      <c r="I498" s="2"/>
      <c r="J498" s="1" t="inlineStr">
        <is>
          <t xml:space="preserve">Technical Proposal</t>
        </is>
      </c>
      <c r="K498" s="1"/>
      <c r="L498" s="1"/>
      <c r="M498" s="2" t="inlineStr">
        <is>
          <t xml:space="preserve">under: TECHNICAL PROPOSAL: — evaluation-criterion</t>
        </is>
      </c>
    </row>
    <row r="499">
      <c r="A499" s="1" t="inlineStr">
        <is>
          <t xml:space="preserve">R-498</t>
        </is>
      </c>
      <c r="B499" s="1" t="inlineStr">
        <is>
          <t xml:space="preserve">A.16.3</t>
        </is>
      </c>
      <c r="C499" s="1"/>
      <c r="D499" s="1">
        <v>9</v>
      </c>
      <c r="E499" s="2" t="inlineStr">
        <is>
          <t xml:space="preserve">The information provided, along with other information obtained from Government systems, such as the OSHA and EPA online inspection history databases, will be used to make the Determination of Responsibility.</t>
        </is>
      </c>
      <c r="F499" s="1" t="inlineStr">
        <is>
          <t xml:space="preserve">will</t>
        </is>
      </c>
      <c r="G499" s="1" t="inlineStr">
        <is>
          <t xml:space="preserve">Yes</t>
        </is>
      </c>
      <c r="H499" s="1" t="inlineStr">
        <is>
          <t xml:space="preserve">Medium</t>
        </is>
      </c>
      <c r="I499" s="2"/>
      <c r="J499" s="1" t="inlineStr">
        <is>
          <t xml:space="preserve">Government Dependency</t>
        </is>
      </c>
      <c r="K499" s="1" t="inlineStr">
        <is>
          <t xml:space="preserve">Government</t>
        </is>
      </c>
      <c r="L499" s="1"/>
      <c r="M499" s="2" t="inlineStr">
        <is>
          <t xml:space="preserve">government-obligation</t>
        </is>
      </c>
    </row>
    <row r="500">
      <c r="A500" s="1" t="inlineStr">
        <is>
          <t xml:space="preserve">R-499</t>
        </is>
      </c>
      <c r="B500" s="1" t="inlineStr">
        <is>
          <t xml:space="preserve">A.16.3</t>
        </is>
      </c>
      <c r="C500" s="1"/>
      <c r="D500" s="1">
        <v>9</v>
      </c>
      <c r="E500" s="2" t="inlineStr">
        <is>
          <t xml:space="preserve">Offerors with an EMR greater than 1.0 will be considered ineligible and will not be evaluated.</t>
        </is>
      </c>
      <c r="F500" s="1" t="inlineStr">
        <is>
          <t xml:space="preserve">will</t>
        </is>
      </c>
      <c r="G500" s="1" t="inlineStr">
        <is>
          <t xml:space="preserve">Yes</t>
        </is>
      </c>
      <c r="H500" s="1" t="inlineStr">
        <is>
          <t xml:space="preserve">Medium</t>
        </is>
      </c>
      <c r="I500" s="2"/>
      <c r="J500" s="1" t="inlineStr">
        <is>
          <t xml:space="preserve">Unassigned</t>
        </is>
      </c>
      <c r="K500" s="1"/>
      <c r="L500" s="1"/>
      <c r="M500" s="2" t="inlineStr">
        <is>
          <t xml:space="preserve">evaluation-criterion</t>
        </is>
      </c>
    </row>
    <row r="501">
      <c r="A501" s="1" t="inlineStr">
        <is>
          <t xml:space="preserve">R-500</t>
        </is>
      </c>
      <c r="B501" s="1" t="inlineStr">
        <is>
          <t xml:space="preserve">A.18</t>
        </is>
      </c>
      <c r="C501" s="1"/>
      <c r="D501" s="1">
        <v>11</v>
      </c>
      <c r="E501" s="2" t="inlineStr">
        <is>
          <t xml:space="preserve">1.1. The submission of the documentation specified below will constitute the Offeror’s acceptance of the terms and conditions of the RFP, including attachments and any issued amendments.</t>
        </is>
      </c>
      <c r="F501" s="1" t="inlineStr">
        <is>
          <t xml:space="preserve">will</t>
        </is>
      </c>
      <c r="G501" s="1" t="inlineStr">
        <is>
          <t xml:space="preserve">Yes</t>
        </is>
      </c>
      <c r="H501" s="1" t="inlineStr">
        <is>
          <t xml:space="preserve">Medium</t>
        </is>
      </c>
      <c r="I501" s="2"/>
      <c r="J501" s="1" t="inlineStr">
        <is>
          <t xml:space="preserve">Unassigned</t>
        </is>
      </c>
      <c r="K501" s="1"/>
      <c r="L501" s="1"/>
      <c r="M501" s="2"/>
    </row>
    <row r="502">
      <c r="A502" s="1" t="inlineStr">
        <is>
          <t xml:space="preserve">R-501</t>
        </is>
      </c>
      <c r="B502" s="1" t="inlineStr">
        <is>
          <t xml:space="preserve">A.1.4</t>
        </is>
      </c>
      <c r="C502" s="1"/>
      <c r="D502" s="1">
        <v>11</v>
      </c>
      <c r="E502" s="2" t="inlineStr">
        <is>
          <t xml:space="preserve">The offeror is responsible to verify that the Government has received the proposals.</t>
        </is>
      </c>
      <c r="F502" s="1" t="inlineStr">
        <is>
          <t xml:space="preserve">responsible</t>
        </is>
      </c>
      <c r="G502" s="1" t="inlineStr">
        <is>
          <t xml:space="preserve">Yes</t>
        </is>
      </c>
      <c r="H502" s="1" t="inlineStr">
        <is>
          <t xml:space="preserve">Medium</t>
        </is>
      </c>
      <c r="I502" s="2"/>
      <c r="J502" s="1" t="inlineStr">
        <is>
          <t xml:space="preserve">Unassigned</t>
        </is>
      </c>
      <c r="K502" s="1"/>
      <c r="L502" s="1"/>
      <c r="M502" s="2"/>
    </row>
    <row r="503">
      <c r="A503" s="1" t="inlineStr">
        <is>
          <t xml:space="preserve">R-502</t>
        </is>
      </c>
      <c r="B503" s="1" t="inlineStr">
        <is>
          <t xml:space="preserve">A.1.4</t>
        </is>
      </c>
      <c r="C503" s="1"/>
      <c r="D503" s="1">
        <v>11</v>
      </c>
      <c r="E503" s="2" t="inlineStr">
        <is>
          <t xml:space="preserve">2.3. Undeliverable emails due to an offeror’s proposal size, using wrong email address, or else, is not the responsibility of the Government.</t>
        </is>
      </c>
      <c r="F503" s="1" t="inlineStr">
        <is>
          <t xml:space="preserve">responsible</t>
        </is>
      </c>
      <c r="G503" s="1" t="inlineStr">
        <is>
          <t xml:space="preserve">Yes</t>
        </is>
      </c>
      <c r="H503" s="1" t="inlineStr">
        <is>
          <t xml:space="preserve">Low</t>
        </is>
      </c>
      <c r="I503" s="2" t="inlineStr">
        <is>
          <t xml:space="preserve">Failure to provide a proposal in its entirety prior to the deadline will render the proposal noncompliant.</t>
        </is>
      </c>
      <c r="J503" s="1" t="inlineStr">
        <is>
          <t xml:space="preserve">Unassigned</t>
        </is>
      </c>
      <c r="K503" s="1"/>
      <c r="L503" s="1"/>
      <c r="M503" s="2"/>
    </row>
    <row r="504">
      <c r="A504" s="1" t="inlineStr">
        <is>
          <t xml:space="preserve">R-503</t>
        </is>
      </c>
      <c r="B504" s="1" t="inlineStr">
        <is>
          <t xml:space="preserve">A.4.3</t>
        </is>
      </c>
      <c r="C504" s="1" t="inlineStr">
        <is>
          <t xml:space="preserve">SOW</t>
        </is>
      </c>
      <c r="D504" s="1">
        <v>17</v>
      </c>
      <c r="E504" s="2" t="inlineStr">
        <is>
          <t xml:space="preserve">The Government may also contact customers not identified by the offeror to further assess past performance.</t>
        </is>
      </c>
      <c r="F504" s="1" t="inlineStr">
        <is>
          <t xml:space="preserve">other</t>
        </is>
      </c>
      <c r="G504" s="1" t="inlineStr">
        <is>
          <t xml:space="preserve">No</t>
        </is>
      </c>
      <c r="H504" s="1" t="inlineStr">
        <is>
          <t xml:space="preserve">Medium</t>
        </is>
      </c>
      <c r="I504" s="2"/>
      <c r="J504" s="1" t="inlineStr">
        <is>
          <t xml:space="preserve">Government Dependency</t>
        </is>
      </c>
      <c r="K504" s="1"/>
      <c r="L504" s="1"/>
      <c r="M504" s="2"/>
    </row>
    <row r="505">
      <c r="A505" s="1" t="inlineStr">
        <is>
          <t xml:space="preserve">R-504</t>
        </is>
      </c>
      <c r="B505" s="1" t="inlineStr">
        <is>
          <t xml:space="preserve">A.4.3</t>
        </is>
      </c>
      <c r="C505" s="1" t="inlineStr">
        <is>
          <t xml:space="preserve">SOW</t>
        </is>
      </c>
      <c r="D505" s="1">
        <v>17</v>
      </c>
      <c r="E505" s="2" t="inlineStr">
        <is>
          <t xml:space="preserve">4) Past Performance will be evaluated based on information provided and any other past performance information obtained by the Government such as but are not limited to past performance information retrieved through the Past Performance Information Retrieval System (PPIRS), including Contractor Performance Assessment Reporting System (CPARS), including Federal Awardee Performance and Integrity Information System (FAPIIS), and may contact customers other than those identified by the Offeror when evaluating past performance.</t>
        </is>
      </c>
      <c r="F505" s="1" t="inlineStr">
        <is>
          <t xml:space="preserve">will</t>
        </is>
      </c>
      <c r="G505" s="1" t="inlineStr">
        <is>
          <t xml:space="preserve">Yes</t>
        </is>
      </c>
      <c r="H505" s="1" t="inlineStr">
        <is>
          <t xml:space="preserve">Medium</t>
        </is>
      </c>
      <c r="I505" s="2"/>
      <c r="J505" s="1" t="inlineStr">
        <is>
          <t xml:space="preserve">Government Dependency</t>
        </is>
      </c>
      <c r="K505" s="1" t="inlineStr">
        <is>
          <t xml:space="preserve">Government</t>
        </is>
      </c>
      <c r="L505" s="1"/>
      <c r="M505" s="2" t="inlineStr">
        <is>
          <t xml:space="preserve">government-obligation; evaluation-criterion</t>
        </is>
      </c>
    </row>
    <row r="506">
      <c r="A506" s="1" t="inlineStr">
        <is>
          <t xml:space="preserve">R-505</t>
        </is>
      </c>
      <c r="B506" s="1" t="inlineStr">
        <is>
          <t xml:space="preserve">A.2</t>
        </is>
      </c>
      <c r="C506" s="1"/>
      <c r="D506" s="1">
        <v>7</v>
      </c>
      <c r="E506" s="2" t="inlineStr">
        <is>
          <t xml:space="preserve">Participants are to meet at the Malcom Randall VA Medical Center, Gainesville, FL 32608 in front of the Engineering Office (Basement-Building1).</t>
        </is>
      </c>
      <c r="F506" s="1" t="inlineStr">
        <is>
          <t xml:space="preserve">other</t>
        </is>
      </c>
      <c r="G506" s="1" t="inlineStr">
        <is>
          <t xml:space="preserve">Yes</t>
        </is>
      </c>
      <c r="H506" s="1" t="inlineStr">
        <is>
          <t xml:space="preserve">Low</t>
        </is>
      </c>
      <c r="I506" s="2"/>
      <c r="J506" s="1" t="inlineStr">
        <is>
          <t xml:space="preserve">Unassigned</t>
        </is>
      </c>
      <c r="K506" s="1"/>
      <c r="L506" s="1"/>
      <c r="M506" s="2"/>
    </row>
    <row r="507">
      <c r="A507" s="1" t="inlineStr">
        <is>
          <t xml:space="preserve">R-506</t>
        </is>
      </c>
      <c r="B507" s="1" t="inlineStr">
        <is>
          <t xml:space="preserve">A.1.4</t>
        </is>
      </c>
      <c r="C507" s="1"/>
      <c r="D507" s="1">
        <v>11</v>
      </c>
      <c r="E507" s="2" t="inlineStr">
        <is>
          <t xml:space="preserve">Also, are designed to ensure the submission of necessary information to provide for the understanding and comprehensive evaluation of proposals.</t>
        </is>
      </c>
      <c r="F507" s="1" t="inlineStr">
        <is>
          <t xml:space="preserve">other</t>
        </is>
      </c>
      <c r="G507" s="1" t="inlineStr">
        <is>
          <t xml:space="preserve">No</t>
        </is>
      </c>
      <c r="H507" s="1" t="inlineStr">
        <is>
          <t xml:space="preserve">Medium</t>
        </is>
      </c>
      <c r="I507" s="2"/>
      <c r="J507" s="1" t="inlineStr">
        <is>
          <t xml:space="preserve">Unassigned</t>
        </is>
      </c>
      <c r="K507" s="1"/>
      <c r="L507" s="1"/>
      <c r="M507" s="2" t="inlineStr">
        <is>
          <t xml:space="preserve">qa-candidate:vague</t>
        </is>
      </c>
    </row>
    <row r="508">
      <c r="A508" s="1" t="inlineStr">
        <is>
          <t xml:space="preserve">R-507</t>
        </is>
      </c>
      <c r="B508" s="1" t="inlineStr">
        <is>
          <t xml:space="preserve">A.1.4</t>
        </is>
      </c>
      <c r="C508" s="1"/>
      <c r="D508" s="1">
        <v>11</v>
      </c>
      <c r="E508" s="2" t="inlineStr">
        <is>
          <t xml:space="preserve">(or as amended on SF 30) via email at calixte.saintil@va.gov.</t>
        </is>
      </c>
      <c r="F508" s="1" t="inlineStr">
        <is>
          <t xml:space="preserve">other</t>
        </is>
      </c>
      <c r="G508" s="1" t="inlineStr">
        <is>
          <t xml:space="preserve">Yes</t>
        </is>
      </c>
      <c r="H508" s="1" t="inlineStr">
        <is>
          <t xml:space="preserve">Low</t>
        </is>
      </c>
      <c r="I508" s="2"/>
      <c r="J508" s="1" t="inlineStr">
        <is>
          <t xml:space="preserve">Unassigned</t>
        </is>
      </c>
      <c r="K508" s="1"/>
      <c r="L508" s="1"/>
      <c r="M508" s="2" t="inlineStr">
        <is>
          <t xml:space="preserve">qa-candidate:vague; qa:flags:sentence fragment; obligation not stated in the row text</t>
        </is>
      </c>
    </row>
    <row r="509">
      <c r="A509" s="1" t="inlineStr">
        <is>
          <t xml:space="preserve">R-508</t>
        </is>
      </c>
      <c r="B509" s="1" t="inlineStr">
        <is>
          <t xml:space="preserve">A.1.4</t>
        </is>
      </c>
      <c r="C509" s="1"/>
      <c r="D509" s="1">
        <v>12</v>
      </c>
      <c r="E509" s="2" t="inlineStr">
        <is>
          <t xml:space="preserve">3.1. It is the Government’s intent to award one (1) firm-fixed price contract resulting from this solicitation to the responsible offeror whose proposal, conforming to the solicitation, is fair and reasonable, and has been determined to be the most advantageous to the Government, non-price, price, and other factors considered.</t>
        </is>
      </c>
      <c r="F509" s="1" t="inlineStr">
        <is>
          <t xml:space="preserve">other</t>
        </is>
      </c>
      <c r="G509" s="1" t="inlineStr">
        <is>
          <t xml:space="preserve">No</t>
        </is>
      </c>
      <c r="H509" s="1" t="inlineStr">
        <is>
          <t xml:space="preserve">Medium</t>
        </is>
      </c>
      <c r="I509" s="2"/>
      <c r="J509" s="1" t="inlineStr">
        <is>
          <t xml:space="preserve">Government Dependency</t>
        </is>
      </c>
      <c r="K509" s="1"/>
      <c r="L509" s="1"/>
      <c r="M509" s="2"/>
    </row>
    <row r="510">
      <c r="A510" s="1" t="inlineStr">
        <is>
          <t xml:space="preserve">R-509</t>
        </is>
      </c>
      <c r="B510" s="1" t="inlineStr">
        <is>
          <t xml:space="preserve">A.1.4</t>
        </is>
      </c>
      <c r="C510" s="1"/>
      <c r="D510" s="1">
        <v>12</v>
      </c>
      <c r="E510" s="2" t="inlineStr">
        <is>
          <t xml:space="preserve">The source selection process will utilize FAR 36 and FAR 15 to evaluate proposals and award the contract.</t>
        </is>
      </c>
      <c r="F510" s="1" t="inlineStr">
        <is>
          <t xml:space="preserve">will</t>
        </is>
      </c>
      <c r="G510" s="1" t="inlineStr">
        <is>
          <t xml:space="preserve">Yes</t>
        </is>
      </c>
      <c r="H510" s="1" t="inlineStr">
        <is>
          <t xml:space="preserve">Medium</t>
        </is>
      </c>
      <c r="I510" s="2"/>
      <c r="J510" s="1" t="inlineStr">
        <is>
          <t xml:space="preserve">Government Dependency</t>
        </is>
      </c>
      <c r="K510" s="1" t="inlineStr">
        <is>
          <t xml:space="preserve">Government</t>
        </is>
      </c>
      <c r="L510" s="1"/>
      <c r="M510" s="2" t="inlineStr">
        <is>
          <t xml:space="preserve">government-obligation</t>
        </is>
      </c>
    </row>
    <row r="511">
      <c r="A511" s="1" t="inlineStr">
        <is>
          <t xml:space="preserve">R-510</t>
        </is>
      </c>
      <c r="B511" s="1" t="inlineStr">
        <is>
          <t xml:space="preserve">A.1.4</t>
        </is>
      </c>
      <c r="C511" s="1"/>
      <c r="D511" s="1">
        <v>12</v>
      </c>
      <c r="E511" s="2" t="inlineStr">
        <is>
          <t xml:space="preserve">3.2. Intent for No Discussions: Offerors are hereby advised that the Government intends to evaluate proposals and award a contract without conducting discussions with offerors.</t>
        </is>
      </c>
      <c r="F511" s="1" t="inlineStr">
        <is>
          <t xml:space="preserve">other</t>
        </is>
      </c>
      <c r="G511" s="1" t="inlineStr">
        <is>
          <t xml:space="preserve">No</t>
        </is>
      </c>
      <c r="H511" s="1" t="inlineStr">
        <is>
          <t xml:space="preserve">Low</t>
        </is>
      </c>
      <c r="I511" s="2"/>
      <c r="J511" s="1" t="inlineStr">
        <is>
          <t xml:space="preserve">Government Dependency</t>
        </is>
      </c>
      <c r="K511" s="1"/>
      <c r="L511" s="1"/>
      <c r="M511" s="2"/>
    </row>
    <row r="512">
      <c r="A512" s="1" t="inlineStr">
        <is>
          <t xml:space="preserve">R-511</t>
        </is>
      </c>
      <c r="B512" s="1" t="inlineStr">
        <is>
          <t xml:space="preserve">A.1.4</t>
        </is>
      </c>
      <c r="C512" s="1"/>
      <c r="D512" s="1">
        <v>12</v>
      </c>
      <c r="E512" s="2" t="inlineStr">
        <is>
          <t xml:space="preserve">The Government reserves the right to contact offerors and/or hold discussions if the Contracting Officer determines them to be necessary.</t>
        </is>
      </c>
      <c r="F512" s="1" t="inlineStr">
        <is>
          <t xml:space="preserve">other</t>
        </is>
      </c>
      <c r="G512" s="1" t="inlineStr">
        <is>
          <t xml:space="preserve">No</t>
        </is>
      </c>
      <c r="H512" s="1" t="inlineStr">
        <is>
          <t xml:space="preserve">Low</t>
        </is>
      </c>
      <c r="I512" s="2"/>
      <c r="J512" s="1" t="inlineStr">
        <is>
          <t xml:space="preserve">Government Dependency</t>
        </is>
      </c>
      <c r="K512" s="1"/>
      <c r="L512" s="1"/>
      <c r="M512" s="2"/>
    </row>
    <row r="513">
      <c r="A513" s="1" t="inlineStr">
        <is>
          <t xml:space="preserve">R-512</t>
        </is>
      </c>
      <c r="B513" s="1" t="inlineStr">
        <is>
          <t xml:space="preserve">A.1.4</t>
        </is>
      </c>
      <c r="C513" s="1"/>
      <c r="D513" s="1">
        <v>12</v>
      </c>
      <c r="E513" s="2" t="inlineStr">
        <is>
          <t xml:space="preserve">3.3. All evaluation factors other than price, when combined, are approximately equal to price.</t>
        </is>
      </c>
      <c r="F513" s="1" t="inlineStr">
        <is>
          <t xml:space="preserve">other</t>
        </is>
      </c>
      <c r="G513" s="1" t="inlineStr">
        <is>
          <t xml:space="preserve">Yes</t>
        </is>
      </c>
      <c r="H513" s="1" t="inlineStr">
        <is>
          <t xml:space="preserve">Low</t>
        </is>
      </c>
      <c r="I513" s="2"/>
      <c r="J513" s="1" t="inlineStr">
        <is>
          <t xml:space="preserve">Unassigned</t>
        </is>
      </c>
      <c r="K513" s="1"/>
      <c r="L513" s="1"/>
      <c r="M513" s="2" t="inlineStr">
        <is>
          <t xml:space="preserve">evaluation-criterion</t>
        </is>
      </c>
    </row>
    <row r="514">
      <c r="A514" s="1" t="inlineStr">
        <is>
          <t xml:space="preserve">R-513</t>
        </is>
      </c>
      <c r="B514" s="1" t="inlineStr">
        <is>
          <t xml:space="preserve">A.1.4</t>
        </is>
      </c>
      <c r="C514" s="1"/>
      <c r="D514" s="1">
        <v>12</v>
      </c>
      <c r="E514" s="2" t="inlineStr">
        <is>
          <t xml:space="preserve">As differences in factor ratings and relative advantages and disadvantages become less distinct, difference in price may become the discriminating factor in determining the most advantageous offer.</t>
        </is>
      </c>
      <c r="F514" s="1" t="inlineStr">
        <is>
          <t xml:space="preserve">other</t>
        </is>
      </c>
      <c r="G514" s="1" t="inlineStr">
        <is>
          <t xml:space="preserve">No</t>
        </is>
      </c>
      <c r="H514" s="1" t="inlineStr">
        <is>
          <t xml:space="preserve">Medium</t>
        </is>
      </c>
      <c r="I514" s="2"/>
      <c r="J514" s="1" t="inlineStr">
        <is>
          <t xml:space="preserve">Unassigned</t>
        </is>
      </c>
      <c r="K514" s="1"/>
      <c r="L514" s="1"/>
      <c r="M514" s="2"/>
    </row>
    <row r="515">
      <c r="A515" s="1" t="inlineStr">
        <is>
          <t xml:space="preserve">R-514</t>
        </is>
      </c>
      <c r="B515" s="1" t="inlineStr">
        <is>
          <t xml:space="preserve">A.1.4</t>
        </is>
      </c>
      <c r="C515" s="1"/>
      <c r="D515" s="1">
        <v>12</v>
      </c>
      <c r="E515" s="2" t="inlineStr">
        <is>
          <t xml:space="preserve">Conversely, as differences in price become less distinct, differences in ratings and relative advantages and disadvantages between offers are determinative.</t>
        </is>
      </c>
      <c r="F515" s="1" t="inlineStr">
        <is>
          <t xml:space="preserve">other</t>
        </is>
      </c>
      <c r="G515" s="1" t="inlineStr">
        <is>
          <t xml:space="preserve">Yes</t>
        </is>
      </c>
      <c r="H515" s="1" t="inlineStr">
        <is>
          <t xml:space="preserve">Medium</t>
        </is>
      </c>
      <c r="I515" s="2"/>
      <c r="J515" s="1" t="inlineStr">
        <is>
          <t xml:space="preserve">Unassigned</t>
        </is>
      </c>
      <c r="K515" s="1"/>
      <c r="L515" s="1"/>
      <c r="M515" s="2" t="inlineStr">
        <is>
          <t xml:space="preserve">evaluation-criterion</t>
        </is>
      </c>
    </row>
    <row r="516">
      <c r="A516" s="1" t="inlineStr">
        <is>
          <t xml:space="preserve">R-515</t>
        </is>
      </c>
      <c r="B516" s="1" t="inlineStr">
        <is>
          <t xml:space="preserve">A.4.3</t>
        </is>
      </c>
      <c r="C516" s="1" t="inlineStr">
        <is>
          <t xml:space="preserve">SOW</t>
        </is>
      </c>
      <c r="D516" s="1">
        <v>12</v>
      </c>
      <c r="E516" s="2" t="inlineStr">
        <is>
          <t xml:space="preserve">It is the offeror’s responsibility to ensure the completeness of the proposal.</t>
        </is>
      </c>
      <c r="F516" s="1" t="inlineStr">
        <is>
          <t xml:space="preserve">responsible</t>
        </is>
      </c>
      <c r="G516" s="1" t="inlineStr">
        <is>
          <t xml:space="preserve">Yes</t>
        </is>
      </c>
      <c r="H516" s="1" t="inlineStr">
        <is>
          <t xml:space="preserve">Medium</t>
        </is>
      </c>
      <c r="I516" s="2"/>
      <c r="J516" s="1" t="inlineStr">
        <is>
          <t xml:space="preserve">Unassigned</t>
        </is>
      </c>
      <c r="K516" s="1"/>
      <c r="L516" s="1"/>
      <c r="M516" s="2"/>
    </row>
    <row r="517">
      <c r="A517" s="1" t="inlineStr">
        <is>
          <t xml:space="preserve">R-516</t>
        </is>
      </c>
      <c r="B517" s="1" t="inlineStr">
        <is>
          <t xml:space="preserve">A.4.3</t>
        </is>
      </c>
      <c r="C517" s="1" t="inlineStr">
        <is>
          <t xml:space="preserve">SOW</t>
        </is>
      </c>
      <c r="D517" s="1">
        <v>13</v>
      </c>
      <c r="E517" s="2" t="inlineStr">
        <is>
          <t xml:space="preserve">Also, see FAR 3.104-4.</t>
        </is>
      </c>
      <c r="F517" s="1" t="inlineStr">
        <is>
          <t xml:space="preserve">other</t>
        </is>
      </c>
      <c r="G517" s="1" t="inlineStr">
        <is>
          <t xml:space="preserve">No</t>
        </is>
      </c>
      <c r="H517" s="1" t="inlineStr">
        <is>
          <t xml:space="preserve">Medium</t>
        </is>
      </c>
      <c r="I517" s="2"/>
      <c r="J517" s="1" t="inlineStr">
        <is>
          <t xml:space="preserve">Unassigned</t>
        </is>
      </c>
      <c r="K517" s="1"/>
      <c r="L517" s="1"/>
      <c r="M517" s="2"/>
    </row>
    <row r="518">
      <c r="A518" s="1" t="inlineStr">
        <is>
          <t xml:space="preserve">R-517</t>
        </is>
      </c>
      <c r="B518" s="1" t="inlineStr">
        <is>
          <t xml:space="preserve">A.4.3</t>
        </is>
      </c>
      <c r="C518" s="1" t="inlineStr">
        <is>
          <t xml:space="preserve">SOW</t>
        </is>
      </c>
      <c r="D518" s="1">
        <v>13</v>
      </c>
      <c r="E518" s="2" t="inlineStr">
        <is>
          <t xml:space="preserve">A single blanket statement at the front of the proposal is not acceptable.</t>
        </is>
      </c>
      <c r="F518" s="1" t="inlineStr">
        <is>
          <t xml:space="preserve">other</t>
        </is>
      </c>
      <c r="G518" s="1" t="inlineStr">
        <is>
          <t xml:space="preserve">Yes</t>
        </is>
      </c>
      <c r="H518" s="1" t="inlineStr">
        <is>
          <t xml:space="preserve">Medium</t>
        </is>
      </c>
      <c r="I518" s="2"/>
      <c r="J518" s="1" t="inlineStr">
        <is>
          <t xml:space="preserve">Unassigned</t>
        </is>
      </c>
      <c r="K518" s="1"/>
      <c r="L518" s="1"/>
      <c r="M518" s="2"/>
    </row>
    <row r="519">
      <c r="A519" s="1" t="inlineStr">
        <is>
          <t xml:space="preserve">R-518</t>
        </is>
      </c>
      <c r="B519" s="1" t="inlineStr">
        <is>
          <t xml:space="preserve">A.4.3</t>
        </is>
      </c>
      <c r="C519" s="1" t="inlineStr">
        <is>
          <t xml:space="preserve">SOW</t>
        </is>
      </c>
      <c r="D519" s="1">
        <v>13</v>
      </c>
      <c r="E519" s="2" t="inlineStr">
        <is>
          <t xml:space="preserve">Failure to mark every page will subject the proposal to public release through Freedom of Information Act (FOIA) requests.</t>
        </is>
      </c>
      <c r="F519" s="1" t="inlineStr">
        <is>
          <t xml:space="preserve">will</t>
        </is>
      </c>
      <c r="G519" s="1" t="inlineStr">
        <is>
          <t xml:space="preserve">Yes</t>
        </is>
      </c>
      <c r="H519" s="1" t="inlineStr">
        <is>
          <t xml:space="preserve">Medium</t>
        </is>
      </c>
      <c r="I519" s="2"/>
      <c r="J519" s="1" t="inlineStr">
        <is>
          <t xml:space="preserve">Unassigned</t>
        </is>
      </c>
      <c r="K519" s="1"/>
      <c r="L519" s="1"/>
      <c r="M519" s="2"/>
    </row>
    <row r="520">
      <c r="A520" s="1" t="inlineStr">
        <is>
          <t xml:space="preserve">R-519</t>
        </is>
      </c>
      <c r="B520" s="1" t="inlineStr">
        <is>
          <t xml:space="preserve">A.4.3</t>
        </is>
      </c>
      <c r="C520" s="1" t="inlineStr">
        <is>
          <t xml:space="preserve">SOW</t>
        </is>
      </c>
      <c r="D520" s="1">
        <v>13</v>
      </c>
      <c r="E520" s="2" t="inlineStr">
        <is>
          <t xml:space="preserve">(b) Table of Contents</t>
        </is>
      </c>
      <c r="F520" s="1" t="inlineStr">
        <is>
          <t xml:space="preserve">other</t>
        </is>
      </c>
      <c r="G520" s="1" t="inlineStr">
        <is>
          <t xml:space="preserve">Yes</t>
        </is>
      </c>
      <c r="H520" s="1" t="inlineStr">
        <is>
          <t xml:space="preserve">Medium</t>
        </is>
      </c>
      <c r="I520" s="2"/>
      <c r="J520" s="1" t="inlineStr">
        <is>
          <t xml:space="preserve">Technical Proposal</t>
        </is>
      </c>
      <c r="K520" s="1"/>
      <c r="L520" s="1"/>
      <c r="M520" s="2" t="inlineStr">
        <is>
          <t xml:space="preserve">under: TECHNICAL PROPOSAL: — table-derived</t>
        </is>
      </c>
    </row>
    <row r="521">
      <c r="A521" s="1" t="inlineStr">
        <is>
          <t xml:space="preserve">R-520</t>
        </is>
      </c>
      <c r="B521" s="1" t="inlineStr">
        <is>
          <t xml:space="preserve">A.4.3</t>
        </is>
      </c>
      <c r="C521" s="1" t="inlineStr">
        <is>
          <t xml:space="preserve">SOW</t>
        </is>
      </c>
      <c r="D521" s="1">
        <v>16</v>
      </c>
      <c r="E521" s="2" t="inlineStr">
        <is>
          <t xml:space="preserve">Factors will be rated using an adjectival rating system.</t>
        </is>
      </c>
      <c r="F521" s="1" t="inlineStr">
        <is>
          <t xml:space="preserve">will</t>
        </is>
      </c>
      <c r="G521" s="1" t="inlineStr">
        <is>
          <t xml:space="preserve">Yes</t>
        </is>
      </c>
      <c r="H521" s="1" t="inlineStr">
        <is>
          <t xml:space="preserve">Medium</t>
        </is>
      </c>
      <c r="I521" s="2"/>
      <c r="J521" s="1" t="inlineStr">
        <is>
          <t xml:space="preserve">Government Dependency</t>
        </is>
      </c>
      <c r="K521" s="1" t="inlineStr">
        <is>
          <t xml:space="preserve">Government</t>
        </is>
      </c>
      <c r="L521" s="1"/>
      <c r="M521" s="2" t="inlineStr">
        <is>
          <t xml:space="preserve">government-obligation</t>
        </is>
      </c>
    </row>
    <row r="522">
      <c r="A522" s="1" t="inlineStr">
        <is>
          <t xml:space="preserve">R-521</t>
        </is>
      </c>
      <c r="B522" s="1" t="inlineStr">
        <is>
          <t xml:space="preserve">A.4.3</t>
        </is>
      </c>
      <c r="C522" s="1" t="inlineStr">
        <is>
          <t xml:space="preserve">SOW</t>
        </is>
      </c>
      <c r="D522" s="1">
        <v>15</v>
      </c>
      <c r="E522" s="2" t="inlineStr">
        <is>
          <t xml:space="preserve">9. PRICE EVALUATION: The Government will initially review pricing independently from the factor evaluation.</t>
        </is>
      </c>
      <c r="F522" s="1" t="inlineStr">
        <is>
          <t xml:space="preserve">will</t>
        </is>
      </c>
      <c r="G522" s="1" t="inlineStr">
        <is>
          <t xml:space="preserve">Yes</t>
        </is>
      </c>
      <c r="H522" s="1" t="inlineStr">
        <is>
          <t xml:space="preserve">Medium</t>
        </is>
      </c>
      <c r="I522" s="2"/>
      <c r="J522" s="1" t="inlineStr">
        <is>
          <t xml:space="preserve">Government Dependency</t>
        </is>
      </c>
      <c r="K522" s="1" t="inlineStr">
        <is>
          <t xml:space="preserve">Government</t>
        </is>
      </c>
      <c r="L522" s="1"/>
      <c r="M522" s="2" t="inlineStr">
        <is>
          <t xml:space="preserve">government-obligation</t>
        </is>
      </c>
    </row>
    <row r="523">
      <c r="A523" s="1" t="inlineStr">
        <is>
          <t xml:space="preserve">R-522</t>
        </is>
      </c>
      <c r="B523" s="1" t="inlineStr">
        <is>
          <t xml:space="preserve">A.4.3</t>
        </is>
      </c>
      <c r="C523" s="1" t="inlineStr">
        <is>
          <t xml:space="preserve">SOW</t>
        </is>
      </c>
      <c r="D523" s="1">
        <v>15</v>
      </c>
      <c r="E523" s="2" t="inlineStr">
        <is>
          <t xml:space="preserve">Price is not rated but will be analyzed for fairness and reasonableness.</t>
        </is>
      </c>
      <c r="F523" s="1" t="inlineStr">
        <is>
          <t xml:space="preserve">will</t>
        </is>
      </c>
      <c r="G523" s="1" t="inlineStr">
        <is>
          <t xml:space="preserve">Yes</t>
        </is>
      </c>
      <c r="H523" s="1" t="inlineStr">
        <is>
          <t xml:space="preserve">Medium</t>
        </is>
      </c>
      <c r="I523" s="2"/>
      <c r="J523" s="1" t="inlineStr">
        <is>
          <t xml:space="preserve">Government Dependency</t>
        </is>
      </c>
      <c r="K523" s="1" t="inlineStr">
        <is>
          <t xml:space="preserve">Government</t>
        </is>
      </c>
      <c r="L523" s="1"/>
      <c r="M523" s="2" t="inlineStr">
        <is>
          <t xml:space="preserve">government-obligation</t>
        </is>
      </c>
    </row>
    <row r="524">
      <c r="A524" s="1" t="inlineStr">
        <is>
          <t xml:space="preserve">R-523</t>
        </is>
      </c>
      <c r="B524" s="1" t="inlineStr">
        <is>
          <t xml:space="preserve">A.4.3</t>
        </is>
      </c>
      <c r="C524" s="1" t="inlineStr">
        <is>
          <t xml:space="preserve">SOW</t>
        </is>
      </c>
      <c r="D524" s="1">
        <v>16</v>
      </c>
      <c r="E524" s="2" t="inlineStr">
        <is>
          <t xml:space="preserve">The Government reserves the right to verify the accuracy of the submitted CPARS through the Past Performance Information Retrieval System (PPIRS).</t>
        </is>
      </c>
      <c r="F524" s="1" t="inlineStr">
        <is>
          <t xml:space="preserve">other</t>
        </is>
      </c>
      <c r="G524" s="1" t="inlineStr">
        <is>
          <t xml:space="preserve">Yes</t>
        </is>
      </c>
      <c r="H524" s="1" t="inlineStr">
        <is>
          <t xml:space="preserve">Medium</t>
        </is>
      </c>
      <c r="I524" s="2"/>
      <c r="J524" s="1" t="inlineStr">
        <is>
          <t xml:space="preserve">Government Dependency</t>
        </is>
      </c>
      <c r="K524" s="1" t="inlineStr">
        <is>
          <t xml:space="preserve">Government</t>
        </is>
      </c>
      <c r="L524" s="1"/>
      <c r="M524" s="2" t="inlineStr">
        <is>
          <t xml:space="preserve">government-obligation</t>
        </is>
      </c>
    </row>
    <row r="525">
      <c r="A525" s="1" t="inlineStr">
        <is>
          <t xml:space="preserve">R-524</t>
        </is>
      </c>
      <c r="B525" s="1" t="inlineStr">
        <is>
          <t xml:space="preserve">A.4.3</t>
        </is>
      </c>
      <c r="C525" s="1" t="inlineStr">
        <is>
          <t xml:space="preserve">SOW</t>
        </is>
      </c>
      <c r="D525" s="1">
        <v>16</v>
      </c>
      <c r="E525" s="2" t="inlineStr">
        <is>
          <t xml:space="preserve">Evaluation of Past Performance Past performance will be evaluated based on the information submitted by the offeror as well as any other relevant past performance data obtained by the Government.</t>
        </is>
      </c>
      <c r="F525" s="1" t="inlineStr">
        <is>
          <t xml:space="preserve">will</t>
        </is>
      </c>
      <c r="G525" s="1" t="inlineStr">
        <is>
          <t xml:space="preserve">Yes</t>
        </is>
      </c>
      <c r="H525" s="1" t="inlineStr">
        <is>
          <t xml:space="preserve">Medium</t>
        </is>
      </c>
      <c r="I525" s="2"/>
      <c r="J525" s="1" t="inlineStr">
        <is>
          <t xml:space="preserve">Government Dependency</t>
        </is>
      </c>
      <c r="K525" s="1" t="inlineStr">
        <is>
          <t xml:space="preserve">Government</t>
        </is>
      </c>
      <c r="L525" s="1"/>
      <c r="M525" s="2" t="inlineStr">
        <is>
          <t xml:space="preserve">government-obligation; near-duplicate:R-489; qa:flags:same past performance evaluation basis as R-489</t>
        </is>
      </c>
    </row>
    <row r="526">
      <c r="A526" s="1" t="inlineStr">
        <is>
          <t xml:space="preserve">R-525</t>
        </is>
      </c>
      <c r="B526" s="1" t="inlineStr">
        <is>
          <t xml:space="preserve">A.4.3</t>
        </is>
      </c>
      <c r="C526" s="1" t="inlineStr">
        <is>
          <t xml:space="preserve">SOW</t>
        </is>
      </c>
      <c r="D526" s="1">
        <v>17</v>
      </c>
      <c r="E526" s="2" t="inlineStr">
        <is>
          <t xml:space="preserve">a) Completed Past Performance Survey Sheet, included at Attachment 07.</t>
        </is>
      </c>
      <c r="F526" s="1" t="inlineStr">
        <is>
          <t xml:space="preserve">other</t>
        </is>
      </c>
      <c r="G526" s="1" t="inlineStr">
        <is>
          <t xml:space="preserve">Yes</t>
        </is>
      </c>
      <c r="H526" s="1" t="inlineStr">
        <is>
          <t xml:space="preserve">Medium</t>
        </is>
      </c>
      <c r="I526" s="2"/>
      <c r="J526" s="1" t="inlineStr">
        <is>
          <t xml:space="preserve">Past Performance</t>
        </is>
      </c>
      <c r="K526" s="1"/>
      <c r="L526" s="1"/>
      <c r="M526" s="2" t="inlineStr">
        <is>
          <t xml:space="preserve">under: 3) Provide the following information for each project: — table-derived; xref:Attachment-07.; near-duplicate:R-420; qa:flags:same Past Performance Survey Sheet submittal as R-420</t>
        </is>
      </c>
    </row>
    <row r="527">
      <c r="A527" s="1" t="inlineStr">
        <is>
          <t xml:space="preserve">R-526</t>
        </is>
      </c>
      <c r="B527" s="1" t="inlineStr">
        <is>
          <t xml:space="preserve">A.4.3</t>
        </is>
      </c>
      <c r="C527" s="1" t="inlineStr">
        <is>
          <t xml:space="preserve">SOW</t>
        </is>
      </c>
      <c r="D527" s="1">
        <v>17</v>
      </c>
      <c r="E527" s="2" t="inlineStr">
        <is>
          <t xml:space="preserve">b) **Completed Past Performance Questionnaire (PPQ), include at Attachment 08.</t>
        </is>
      </c>
      <c r="F527" s="1" t="inlineStr">
        <is>
          <t xml:space="preserve">other</t>
        </is>
      </c>
      <c r="G527" s="1" t="inlineStr">
        <is>
          <t xml:space="preserve">Yes</t>
        </is>
      </c>
      <c r="H527" s="1" t="inlineStr">
        <is>
          <t xml:space="preserve">Medium</t>
        </is>
      </c>
      <c r="I527" s="2"/>
      <c r="J527" s="1" t="inlineStr">
        <is>
          <t xml:space="preserve">Past Performance</t>
        </is>
      </c>
      <c r="K527" s="1"/>
      <c r="L527" s="1"/>
      <c r="M527" s="2" t="inlineStr">
        <is>
          <t xml:space="preserve">under: 3) Provide the following information for each project: — table-derived; xref:Attachment-08.; near-duplicate:R-421; qa:flags:same PPQ submittal as R-421</t>
        </is>
      </c>
    </row>
    <row r="528">
      <c r="A528" s="1" t="inlineStr">
        <is>
          <t xml:space="preserve">R-527</t>
        </is>
      </c>
      <c r="B528" s="1" t="inlineStr">
        <is>
          <t xml:space="preserve">A.4.3</t>
        </is>
      </c>
      <c r="C528" s="1" t="inlineStr">
        <is>
          <t xml:space="preserve">SOW</t>
        </is>
      </c>
      <c r="D528" s="1">
        <v>17</v>
      </c>
      <c r="E528" s="2" t="inlineStr">
        <is>
          <t xml:space="preserve">The Government reserves the right to check the Past Performance Information Retrieval System (PPIRS) to verify the accuracy of the CPARS submitted.</t>
        </is>
      </c>
      <c r="F528" s="1" t="inlineStr">
        <is>
          <t xml:space="preserve">other</t>
        </is>
      </c>
      <c r="G528" s="1" t="inlineStr">
        <is>
          <t xml:space="preserve">Yes</t>
        </is>
      </c>
      <c r="H528" s="1" t="inlineStr">
        <is>
          <t xml:space="preserve">Medium</t>
        </is>
      </c>
      <c r="I528" s="2"/>
      <c r="J528" s="1" t="inlineStr">
        <is>
          <t xml:space="preserve">Government Dependency</t>
        </is>
      </c>
      <c r="K528" s="1" t="inlineStr">
        <is>
          <t xml:space="preserve">Government</t>
        </is>
      </c>
      <c r="L528" s="1"/>
      <c r="M528" s="2" t="inlineStr">
        <is>
          <t xml:space="preserve">government-obligation; near-duplicate:R-508; qa:flags:same PPIRS CPARS verification reservation as R-508</t>
        </is>
      </c>
    </row>
    <row r="529">
      <c r="A529" s="1" t="inlineStr">
        <is>
          <t xml:space="preserve">R-528</t>
        </is>
      </c>
      <c r="B529" s="1" t="inlineStr">
        <is>
          <t xml:space="preserve">A.4.3</t>
        </is>
      </c>
      <c r="C529" s="1" t="inlineStr">
        <is>
          <t xml:space="preserve">SOW</t>
        </is>
      </c>
      <c r="D529" s="1">
        <v>17</v>
      </c>
      <c r="E529" s="2" t="inlineStr">
        <is>
          <t xml:space="preserve">If the client requests, questionnaires may be submitted directly to the Government’s point of contact calixte.saintil@va.gov.</t>
        </is>
      </c>
      <c r="F529" s="1" t="inlineStr">
        <is>
          <t xml:space="preserve">other</t>
        </is>
      </c>
      <c r="G529" s="1" t="inlineStr">
        <is>
          <t xml:space="preserve">No</t>
        </is>
      </c>
      <c r="H529" s="1" t="inlineStr">
        <is>
          <t xml:space="preserve">Medium</t>
        </is>
      </c>
      <c r="I529" s="2"/>
      <c r="J529" s="1" t="inlineStr">
        <is>
          <t xml:space="preserve">Past Performance</t>
        </is>
      </c>
      <c r="K529" s="1"/>
      <c r="L529" s="1"/>
      <c r="M529" s="2" t="inlineStr">
        <is>
          <t xml:space="preserve">advisory</t>
        </is>
      </c>
    </row>
    <row r="530">
      <c r="A530" s="1" t="inlineStr">
        <is>
          <t xml:space="preserve">R-529</t>
        </is>
      </c>
      <c r="B530" s="1" t="inlineStr">
        <is>
          <t xml:space="preserve">A.4.3</t>
        </is>
      </c>
      <c r="C530" s="1" t="inlineStr">
        <is>
          <t xml:space="preserve">SOW</t>
        </is>
      </c>
      <c r="D530" s="1">
        <v>18</v>
      </c>
      <c r="E530" s="2" t="inlineStr">
        <is>
          <t xml:space="preserve">The rating for this factor will be expressed as a degree of confidence in the Offeror’s ability to successfully accomplish the contract requirements.</t>
        </is>
      </c>
      <c r="F530" s="1" t="inlineStr">
        <is>
          <t xml:space="preserve">will</t>
        </is>
      </c>
      <c r="G530" s="1" t="inlineStr">
        <is>
          <t xml:space="preserve">Yes</t>
        </is>
      </c>
      <c r="H530" s="1" t="inlineStr">
        <is>
          <t xml:space="preserve">Medium</t>
        </is>
      </c>
      <c r="I530" s="2"/>
      <c r="J530" s="1" t="inlineStr">
        <is>
          <t xml:space="preserve">Government Dependency</t>
        </is>
      </c>
      <c r="K530" s="1" t="inlineStr">
        <is>
          <t xml:space="preserve">Government</t>
        </is>
      </c>
      <c r="L530" s="1"/>
      <c r="M530" s="2" t="inlineStr">
        <is>
          <t xml:space="preserve">government-obligation</t>
        </is>
      </c>
    </row>
    <row r="531">
      <c r="A531" s="1" t="inlineStr">
        <is>
          <t xml:space="preserve">R-530</t>
        </is>
      </c>
      <c r="B531" s="1" t="inlineStr">
        <is>
          <t xml:space="preserve">A.4.3</t>
        </is>
      </c>
      <c r="C531" s="1" t="inlineStr">
        <is>
          <t xml:space="preserve">SOW</t>
        </is>
      </c>
      <c r="D531" s="1">
        <v>18</v>
      </c>
      <c r="E531" s="2" t="inlineStr">
        <is>
          <t xml:space="preserve">The Government will consider the currency and relevance of the information, source of the information, context of the data, and general trends in contractor performance.</t>
        </is>
      </c>
      <c r="F531" s="1" t="inlineStr">
        <is>
          <t xml:space="preserve">will</t>
        </is>
      </c>
      <c r="G531" s="1" t="inlineStr">
        <is>
          <t xml:space="preserve">Yes</t>
        </is>
      </c>
      <c r="H531" s="1" t="inlineStr">
        <is>
          <t xml:space="preserve">Medium</t>
        </is>
      </c>
      <c r="I531" s="2"/>
      <c r="J531" s="1" t="inlineStr">
        <is>
          <t xml:space="preserve">Government Dependency</t>
        </is>
      </c>
      <c r="K531" s="1" t="inlineStr">
        <is>
          <t xml:space="preserve">Government</t>
        </is>
      </c>
      <c r="L531" s="1"/>
      <c r="M531" s="2" t="inlineStr">
        <is>
          <t xml:space="preserve">government-obligation</t>
        </is>
      </c>
    </row>
    <row r="532">
      <c r="A532" s="1" t="inlineStr">
        <is>
          <t xml:space="preserve">R-531</t>
        </is>
      </c>
      <c r="B532" s="1" t="inlineStr">
        <is>
          <t xml:space="preserve">A.4.3</t>
        </is>
      </c>
      <c r="C532" s="1" t="inlineStr">
        <is>
          <t xml:space="preserve">SOW</t>
        </is>
      </c>
      <c r="D532" s="1">
        <v>18</v>
      </c>
      <c r="E532" s="2" t="inlineStr">
        <is>
          <t xml:space="preserve">NOTE: Vague, general narratives that include the restatement of the Statement of Work will be rated less favorably.</t>
        </is>
      </c>
      <c r="F532" s="1" t="inlineStr">
        <is>
          <t xml:space="preserve">will</t>
        </is>
      </c>
      <c r="G532" s="1" t="inlineStr">
        <is>
          <t xml:space="preserve">Yes</t>
        </is>
      </c>
      <c r="H532" s="1" t="inlineStr">
        <is>
          <t xml:space="preserve">Medium</t>
        </is>
      </c>
      <c r="I532" s="2"/>
      <c r="J532" s="1" t="inlineStr">
        <is>
          <t xml:space="preserve">Technical Approach</t>
        </is>
      </c>
      <c r="K532" s="1"/>
      <c r="L532" s="1"/>
      <c r="M532" s="2" t="inlineStr">
        <is>
          <t xml:space="preserve">qa-candidate:weak-verifiability</t>
        </is>
      </c>
    </row>
    <row r="533">
      <c r="A533" s="1" t="inlineStr">
        <is>
          <t xml:space="preserve">R-532</t>
        </is>
      </c>
      <c r="B533" s="1" t="inlineStr">
        <is>
          <t xml:space="preserve">A.4.3</t>
        </is>
      </c>
      <c r="C533" s="1" t="inlineStr">
        <is>
          <t xml:space="preserve">SOW</t>
        </is>
      </c>
      <c r="D533" s="1">
        <v>15</v>
      </c>
      <c r="E533" s="2" t="inlineStr">
        <is>
          <t xml:space="preserve">7. The proposed prices will be analyzed for fairness and reasonableness.</t>
        </is>
      </c>
      <c r="F533" s="1" t="inlineStr">
        <is>
          <t xml:space="preserve">will</t>
        </is>
      </c>
      <c r="G533" s="1" t="inlineStr">
        <is>
          <t xml:space="preserve">Yes</t>
        </is>
      </c>
      <c r="H533" s="1" t="inlineStr">
        <is>
          <t xml:space="preserve">Medium</t>
        </is>
      </c>
      <c r="I533" s="2"/>
      <c r="J533" s="1" t="inlineStr">
        <is>
          <t xml:space="preserve">Government Dependency</t>
        </is>
      </c>
      <c r="K533" s="1" t="inlineStr">
        <is>
          <t xml:space="preserve">Government</t>
        </is>
      </c>
      <c r="L533" s="1"/>
      <c r="M533" s="2" t="inlineStr">
        <is>
          <t xml:space="preserve">government-obligation; near-duplicate:R-507; qa:flags:same price fairness and reasonableness analysis statement as R-507</t>
        </is>
      </c>
    </row>
    <row r="534">
      <c r="A534" s="1" t="inlineStr">
        <is>
          <t xml:space="preserve">R-533</t>
        </is>
      </c>
      <c r="B534" s="1" t="inlineStr">
        <is>
          <t xml:space="preserve">A.6</t>
        </is>
      </c>
      <c r="C534" s="1"/>
      <c r="D534" s="1">
        <v>25</v>
      </c>
      <c r="E534" s="2" t="inlineStr">
        <is>
          <t xml:space="preserve">An offeror requesting a determination regarding the inapplicability of the Buy American statute should submit the request to the Contracting Officer in time to allow a determination before submission of offers.</t>
        </is>
      </c>
      <c r="F534" s="1" t="inlineStr">
        <is>
          <t xml:space="preserve">should</t>
        </is>
      </c>
      <c r="G534" s="1" t="inlineStr">
        <is>
          <t xml:space="preserve">No</t>
        </is>
      </c>
      <c r="H534" s="1" t="inlineStr">
        <is>
          <t xml:space="preserve">Low</t>
        </is>
      </c>
      <c r="I534" s="2"/>
      <c r="J534" s="1" t="inlineStr">
        <is>
          <t xml:space="preserve">Unassigned</t>
        </is>
      </c>
      <c r="K534" s="1"/>
      <c r="L534" s="1"/>
      <c r="M534" s="2" t="inlineStr">
        <is>
          <t xml:space="preserve">advisory; near-duplicate:R-107; qa:flags:same Buy American inapplicability request sentence as R-107</t>
        </is>
      </c>
    </row>
    <row r="535">
      <c r="A535" s="1" t="inlineStr">
        <is>
          <t xml:space="preserve">R-534</t>
        </is>
      </c>
      <c r="B535" s="1" t="inlineStr">
        <is>
          <t xml:space="preserve">A.3</t>
        </is>
      </c>
      <c r="C535" s="1"/>
      <c r="D535" s="1">
        <v>48</v>
      </c>
      <c r="E535" s="2" t="inlineStr">
        <is>
          <t xml:space="preserve">This clause expressly limits the contractor/subcontractor's rights to use data as described in Rights in Data - General, FAR 52.227-14(d) (1).</t>
        </is>
      </c>
      <c r="F535" s="1" t="inlineStr">
        <is>
          <t xml:space="preserve">other</t>
        </is>
      </c>
      <c r="G535" s="1" t="inlineStr">
        <is>
          <t xml:space="preserve">Yes</t>
        </is>
      </c>
      <c r="H535" s="1" t="inlineStr">
        <is>
          <t xml:space="preserve">Medium</t>
        </is>
      </c>
      <c r="I535" s="2"/>
      <c r="J535" s="1" t="inlineStr">
        <is>
          <t xml:space="preserve">Unassigned</t>
        </is>
      </c>
      <c r="K535" s="1"/>
      <c r="L535" s="1"/>
      <c r="M535" s="2" t="inlineStr">
        <is>
          <t xml:space="preserve">xref:unresolved</t>
        </is>
      </c>
    </row>
    <row r="536">
      <c r="A536" s="1" t="inlineStr">
        <is>
          <t xml:space="preserve">R-535</t>
        </is>
      </c>
      <c r="B536" s="1" t="inlineStr">
        <is>
          <t xml:space="preserve">A.3</t>
        </is>
      </c>
      <c r="C536" s="1"/>
      <c r="D536" s="1">
        <v>48</v>
      </c>
      <c r="E536" s="2" t="inlineStr">
        <is>
          <t xml:space="preserve">VA reserves the right to conduct on site inspections of contractor and subcontractor IT resources to ensure data security controls, separation of data and job duties, and destruction/media sanitization procedures are in compliance with VA directive requirements.</t>
        </is>
      </c>
      <c r="F536" s="1" t="inlineStr">
        <is>
          <t xml:space="preserve">other</t>
        </is>
      </c>
      <c r="G536" s="1" t="inlineStr">
        <is>
          <t xml:space="preserve">Yes</t>
        </is>
      </c>
      <c r="H536" s="1" t="inlineStr">
        <is>
          <t xml:space="preserve">Medium</t>
        </is>
      </c>
      <c r="I536" s="2"/>
      <c r="J536" s="1" t="inlineStr">
        <is>
          <t xml:space="preserve">Government Dependency</t>
        </is>
      </c>
      <c r="K536" s="1" t="inlineStr">
        <is>
          <t xml:space="preserve">Government</t>
        </is>
      </c>
      <c r="L536" s="1"/>
      <c r="M536" s="2" t="inlineStr">
        <is>
          <t xml:space="preserve">government-obligation</t>
        </is>
      </c>
    </row>
    <row r="537">
      <c r="A537" s="1" t="inlineStr">
        <is>
          <t xml:space="preserve">R-536</t>
        </is>
      </c>
      <c r="B537" s="1" t="inlineStr">
        <is>
          <t xml:space="preserve">A.3</t>
        </is>
      </c>
      <c r="C537" s="1"/>
      <c r="D537" s="1">
        <v>49</v>
      </c>
      <c r="E537" s="2" t="inlineStr">
        <is>
          <t xml:space="preserve">VA Configuration Guidelines are available upon request.</t>
        </is>
      </c>
      <c r="F537" s="1" t="inlineStr">
        <is>
          <t xml:space="preserve">other</t>
        </is>
      </c>
      <c r="G537" s="1" t="inlineStr">
        <is>
          <t xml:space="preserve">Yes</t>
        </is>
      </c>
      <c r="H537" s="1" t="inlineStr">
        <is>
          <t xml:space="preserve">Medium</t>
        </is>
      </c>
      <c r="I537" s="2"/>
      <c r="J537" s="1" t="inlineStr">
        <is>
          <t xml:space="preserve">Government Dependency</t>
        </is>
      </c>
      <c r="K537" s="1" t="inlineStr">
        <is>
          <t xml:space="preserve">Government</t>
        </is>
      </c>
      <c r="L537" s="1"/>
      <c r="M537" s="2" t="inlineStr">
        <is>
          <t xml:space="preserve">government-obligation</t>
        </is>
      </c>
    </row>
    <row r="538">
      <c r="A538" s="1" t="inlineStr">
        <is>
          <t xml:space="preserve">R-537</t>
        </is>
      </c>
      <c r="B538" s="1" t="inlineStr">
        <is>
          <t xml:space="preserve">A.3</t>
        </is>
      </c>
      <c r="C538" s="1"/>
      <c r="D538" s="1">
        <v>49</v>
      </c>
      <c r="E538" s="2" t="inlineStr">
        <is>
          <t xml:space="preserve">j. Except for uses and disclosures of VA information authorized by this contract for performance of the contract, the contractor/subcontractor may use and disclose VA information only in two other situations: (i) in response to a qualifying order of a court of competent jurisdiction, or (ii) with VA's prior written approval.</t>
        </is>
      </c>
      <c r="F538" s="1" t="inlineStr">
        <is>
          <t xml:space="preserve">other</t>
        </is>
      </c>
      <c r="G538" s="1" t="inlineStr">
        <is>
          <t xml:space="preserve">Yes</t>
        </is>
      </c>
      <c r="H538" s="1" t="inlineStr">
        <is>
          <t xml:space="preserve">Medium</t>
        </is>
      </c>
      <c r="I538" s="2"/>
      <c r="J538" s="1" t="inlineStr">
        <is>
          <t xml:space="preserve">Unassigned</t>
        </is>
      </c>
      <c r="K538" s="1"/>
      <c r="L538" s="1"/>
      <c r="M538" s="2" t="inlineStr">
        <is>
          <t xml:space="preserve">qa-candidate:ambiguous-modal</t>
        </is>
      </c>
    </row>
    <row r="539">
      <c r="A539" s="1" t="inlineStr">
        <is>
          <t xml:space="preserve">R-538</t>
        </is>
      </c>
      <c r="B539" s="1" t="inlineStr">
        <is>
          <t xml:space="preserve">A.4</t>
        </is>
      </c>
      <c r="C539" s="1"/>
      <c r="D539" s="1">
        <v>49</v>
      </c>
      <c r="E539" s="2" t="inlineStr">
        <is>
          <t xml:space="preserve">This includes standards for the protection of electronic PHI, outlined in 45 C.F.R. Part 164, Subpart C, information and system security categorization level designations in accordance with FIPS 199 and FIPS 200 with implementation of all baseline security controls commensurate with the FIPS 199 system security categorization (reference Appendix D of VA Handbook 6500, VA Information Security Program).</t>
        </is>
      </c>
      <c r="F539" s="1" t="inlineStr">
        <is>
          <t xml:space="preserve">other</t>
        </is>
      </c>
      <c r="G539" s="1" t="inlineStr">
        <is>
          <t xml:space="preserve">Yes</t>
        </is>
      </c>
      <c r="H539" s="1" t="inlineStr">
        <is>
          <t xml:space="preserve">Medium</t>
        </is>
      </c>
      <c r="I539" s="2"/>
      <c r="J539" s="1" t="inlineStr">
        <is>
          <t xml:space="preserve">Unassigned</t>
        </is>
      </c>
      <c r="K539" s="1"/>
      <c r="L539" s="1"/>
      <c r="M539" s="2" t="inlineStr">
        <is>
          <t xml:space="preserve">xref:Appendix-D; xref-unparsed:Appendix-D</t>
        </is>
      </c>
    </row>
    <row r="540">
      <c r="A540" s="1" t="inlineStr">
        <is>
          <t xml:space="preserve">R-539</t>
        </is>
      </c>
      <c r="B540" s="1" t="inlineStr">
        <is>
          <t xml:space="preserve">A.4</t>
        </is>
      </c>
      <c r="C540" s="1"/>
      <c r="D540" s="1">
        <v>50</v>
      </c>
      <c r="E540" s="2" t="inlineStr">
        <is>
          <t xml:space="preserve">This includes Internet Explorer 7 configured to operate on Windows XP and Vista (in Protected Mode on Vista) and future versions, as required.</t>
        </is>
      </c>
      <c r="F540" s="1" t="inlineStr">
        <is>
          <t xml:space="preserve">other</t>
        </is>
      </c>
      <c r="G540" s="1" t="inlineStr">
        <is>
          <t xml:space="preserve">Yes</t>
        </is>
      </c>
      <c r="H540" s="1" t="inlineStr">
        <is>
          <t xml:space="preserve">Medium</t>
        </is>
      </c>
      <c r="I540" s="2"/>
      <c r="J540" s="1" t="inlineStr">
        <is>
          <t xml:space="preserve">Unassigned</t>
        </is>
      </c>
      <c r="K540" s="1"/>
      <c r="L540" s="1"/>
      <c r="M540" s="2" t="inlineStr">
        <is>
          <t xml:space="preserve">qa-candidate:vague</t>
        </is>
      </c>
    </row>
    <row r="541">
      <c r="A541" s="1" t="inlineStr">
        <is>
          <t xml:space="preserve">R-540</t>
        </is>
      </c>
      <c r="B541" s="1" t="inlineStr">
        <is>
          <t xml:space="preserve">A.4</t>
        </is>
      </c>
      <c r="C541" s="1"/>
      <c r="D541" s="1">
        <v>51</v>
      </c>
      <c r="E541" s="2" t="inlineStr">
        <is>
          <t xml:space="preserve">This includes, but is not limited to workarounds, patches, hotfixes, upgrades, and any physical components (hereafter referred to as Security Fixes) which may be necessary to fix all security vulnerabilities published or known to the vendor anywhere in the Systems, including Operating Systems and firmware.</t>
        </is>
      </c>
      <c r="F541" s="1" t="inlineStr">
        <is>
          <t xml:space="preserve">other</t>
        </is>
      </c>
      <c r="G541" s="1" t="inlineStr">
        <is>
          <t xml:space="preserve">Yes</t>
        </is>
      </c>
      <c r="H541" s="1" t="inlineStr">
        <is>
          <t xml:space="preserve">Medium</t>
        </is>
      </c>
      <c r="I541" s="2"/>
      <c r="J541" s="1" t="inlineStr">
        <is>
          <t xml:space="preserve">Unassigned</t>
        </is>
      </c>
      <c r="K541" s="1"/>
      <c r="L541" s="1"/>
      <c r="M541" s="2" t="inlineStr">
        <is>
          <t xml:space="preserve">qa-candidate:vague</t>
        </is>
      </c>
    </row>
    <row r="542">
      <c r="A542" s="1" t="inlineStr">
        <is>
          <t xml:space="preserve">R-541</t>
        </is>
      </c>
      <c r="B542" s="1" t="inlineStr">
        <is>
          <t xml:space="preserve">A.4</t>
        </is>
      </c>
      <c r="C542" s="1"/>
      <c r="D542" s="1">
        <v>51</v>
      </c>
      <c r="E542" s="2" t="inlineStr">
        <is>
          <t xml:space="preserve">For information systems that are hosted, operated, maintained, or used on behalf of VA at non-VA facilities, contractors/subcontractors are fully responsible and accountable for ensuring compliance with all HIPAA, Privacy Act, FISMA, NIST, FIPS, and VA security and privacy directives and handbooks.</t>
        </is>
      </c>
      <c r="F542" s="1" t="inlineStr">
        <is>
          <t xml:space="preserve">responsible</t>
        </is>
      </c>
      <c r="G542" s="1" t="inlineStr">
        <is>
          <t xml:space="preserve">Yes</t>
        </is>
      </c>
      <c r="H542" s="1" t="inlineStr">
        <is>
          <t xml:space="preserve">Low</t>
        </is>
      </c>
      <c r="I542" s="2"/>
      <c r="J542" s="1" t="inlineStr">
        <is>
          <t xml:space="preserve">Unassigned</t>
        </is>
      </c>
      <c r="K542" s="1"/>
      <c r="L542" s="1"/>
      <c r="M542" s="2"/>
    </row>
    <row r="543">
      <c r="A543" s="1" t="inlineStr">
        <is>
          <t xml:space="preserve">R-542</t>
        </is>
      </c>
      <c r="B543" s="1" t="inlineStr">
        <is>
          <t xml:space="preserve">A.4</t>
        </is>
      </c>
      <c r="C543" s="1"/>
      <c r="D543" s="1">
        <v>51</v>
      </c>
      <c r="E543" s="2" t="inlineStr">
        <is>
          <t xml:space="preserve">This includes conducting compliant risk assessments, routine vulnerablity scanning, system patching and change management procedures, and the completion of an acceptable contingency plan for each system.</t>
        </is>
      </c>
      <c r="F543" s="1" t="inlineStr">
        <is>
          <t xml:space="preserve">other</t>
        </is>
      </c>
      <c r="G543" s="1" t="inlineStr">
        <is>
          <t xml:space="preserve">Yes</t>
        </is>
      </c>
      <c r="H543" s="1" t="inlineStr">
        <is>
          <t xml:space="preserve">Medium</t>
        </is>
      </c>
      <c r="I543" s="2"/>
      <c r="J543" s="1" t="inlineStr">
        <is>
          <t xml:space="preserve">Unassigned</t>
        </is>
      </c>
      <c r="K543" s="1"/>
      <c r="L543" s="1"/>
      <c r="M543" s="2"/>
    </row>
    <row r="544">
      <c r="A544" s="1" t="inlineStr">
        <is>
          <t xml:space="preserve">R-543</t>
        </is>
      </c>
      <c r="B544" s="1" t="inlineStr">
        <is>
          <t xml:space="preserve">A.4</t>
        </is>
      </c>
      <c r="C544" s="1"/>
      <c r="D544" s="1">
        <v>52</v>
      </c>
      <c r="E544" s="2" t="inlineStr">
        <is>
          <t xml:space="preserve">c. Outsourcing (contractor facility, contractor equipment or contractor staff) of systems or network operations, telecommunications services, or other managed services requires certification and accreditation (authorization) (C&amp;A) of the contractor's systems in accordance with VA Handbook 6500.3, Certification and Accreditation and/or the VA OCS Certification Program Office.</t>
        </is>
      </c>
      <c r="F544" s="1" t="inlineStr">
        <is>
          <t xml:space="preserve">other</t>
        </is>
      </c>
      <c r="G544" s="1" t="inlineStr">
        <is>
          <t xml:space="preserve">Yes</t>
        </is>
      </c>
      <c r="H544" s="1" t="inlineStr">
        <is>
          <t xml:space="preserve">Medium</t>
        </is>
      </c>
      <c r="I544" s="2"/>
      <c r="J544" s="1" t="inlineStr">
        <is>
          <t xml:space="preserve">Unassigned</t>
        </is>
      </c>
      <c r="K544" s="1"/>
      <c r="L544" s="1"/>
      <c r="M544" s="2" t="inlineStr">
        <is>
          <t xml:space="preserve">xref:unresolved</t>
        </is>
      </c>
    </row>
    <row r="545">
      <c r="A545" s="1" t="inlineStr">
        <is>
          <t xml:space="preserve">R-544</t>
        </is>
      </c>
      <c r="B545" s="1" t="inlineStr">
        <is>
          <t xml:space="preserve">A.4</t>
        </is>
      </c>
      <c r="C545" s="1"/>
      <c r="D545" s="1">
        <v>52</v>
      </c>
      <c r="E545" s="2" t="inlineStr">
        <is>
          <t xml:space="preserve">Government- owned (government facility or government equipment) contractor-operated systems, third party or business partner networks require memorandums of understanding and interconnection agreements (MOU-ISA) which detail what data types are shared, who has access, and the appropriate level of security controls for all systems connected to VA networks.</t>
        </is>
      </c>
      <c r="F545" s="1" t="inlineStr">
        <is>
          <t xml:space="preserve">other</t>
        </is>
      </c>
      <c r="G545" s="1" t="inlineStr">
        <is>
          <t xml:space="preserve">Yes</t>
        </is>
      </c>
      <c r="H545" s="1" t="inlineStr">
        <is>
          <t xml:space="preserve">Medium</t>
        </is>
      </c>
      <c r="I545" s="2"/>
      <c r="J545" s="1" t="inlineStr">
        <is>
          <t xml:space="preserve">Unassigned</t>
        </is>
      </c>
      <c r="K545" s="1"/>
      <c r="L545" s="1"/>
      <c r="M545" s="2"/>
    </row>
    <row r="546">
      <c r="A546" s="1" t="inlineStr">
        <is>
          <t xml:space="preserve">R-545</t>
        </is>
      </c>
      <c r="B546" s="1" t="inlineStr">
        <is>
          <t xml:space="preserve">A.4</t>
        </is>
      </c>
      <c r="C546" s="1"/>
      <c r="D546" s="1">
        <v>52</v>
      </c>
      <c r="E546" s="2" t="inlineStr">
        <is>
          <t xml:space="preserve">Contractor/subcontractor procedures are subject to periodic, unannounced assessments by VA officials, including the VA Office of Inspector General.</t>
        </is>
      </c>
      <c r="F546" s="1" t="inlineStr">
        <is>
          <t xml:space="preserve">other</t>
        </is>
      </c>
      <c r="G546" s="1" t="inlineStr">
        <is>
          <t xml:space="preserve">Yes</t>
        </is>
      </c>
      <c r="H546" s="1" t="inlineStr">
        <is>
          <t xml:space="preserve">Medium</t>
        </is>
      </c>
      <c r="I546" s="2"/>
      <c r="J546" s="1" t="inlineStr">
        <is>
          <t xml:space="preserve">Government Dependency</t>
        </is>
      </c>
      <c r="K546" s="1" t="inlineStr">
        <is>
          <t xml:space="preserve">Government</t>
        </is>
      </c>
      <c r="L546" s="1"/>
      <c r="M546" s="2" t="inlineStr">
        <is>
          <t xml:space="preserve">government-obligation</t>
        </is>
      </c>
    </row>
    <row r="547">
      <c r="A547" s="1" t="inlineStr">
        <is>
          <t xml:space="preserve">R-546</t>
        </is>
      </c>
      <c r="B547" s="1" t="inlineStr">
        <is>
          <t xml:space="preserve">A.4</t>
        </is>
      </c>
      <c r="C547" s="1"/>
      <c r="D547" s="1">
        <v>52</v>
      </c>
      <c r="E547" s="2" t="inlineStr">
        <is>
          <t xml:space="preserve">If major changes to the system occur that may affect the privacy or security of the data or the system, the C&amp;A of the system may need to be reviewed, retested and reauthorized per VA Handbook 6500.3.</t>
        </is>
      </c>
      <c r="F547" s="1" t="inlineStr">
        <is>
          <t xml:space="preserve">other</t>
        </is>
      </c>
      <c r="G547" s="1" t="inlineStr">
        <is>
          <t xml:space="preserve">No</t>
        </is>
      </c>
      <c r="H547" s="1" t="inlineStr">
        <is>
          <t xml:space="preserve">Medium</t>
        </is>
      </c>
      <c r="I547" s="2"/>
      <c r="J547" s="1" t="inlineStr">
        <is>
          <t xml:space="preserve">Unassigned</t>
        </is>
      </c>
      <c r="K547" s="1"/>
      <c r="L547" s="1"/>
      <c r="M547" s="2" t="inlineStr">
        <is>
          <t xml:space="preserve">advisory</t>
        </is>
      </c>
    </row>
    <row r="548">
      <c r="A548" s="1" t="inlineStr">
        <is>
          <t xml:space="preserve">R-547</t>
        </is>
      </c>
      <c r="B548" s="1" t="inlineStr">
        <is>
          <t xml:space="preserve">A.4</t>
        </is>
      </c>
      <c r="C548" s="1"/>
      <c r="D548" s="1">
        <v>52</v>
      </c>
      <c r="E548" s="2" t="inlineStr">
        <is>
          <t xml:space="preserve">This may require reviewing and updating all of the documentation (PIA, System Security Plan, Contingency Plan).</t>
        </is>
      </c>
      <c r="F548" s="1" t="inlineStr">
        <is>
          <t xml:space="preserve">other</t>
        </is>
      </c>
      <c r="G548" s="1" t="inlineStr">
        <is>
          <t xml:space="preserve">No</t>
        </is>
      </c>
      <c r="H548" s="1" t="inlineStr">
        <is>
          <t xml:space="preserve">Medium</t>
        </is>
      </c>
      <c r="I548" s="2"/>
      <c r="J548" s="1" t="inlineStr">
        <is>
          <t xml:space="preserve">Unassigned</t>
        </is>
      </c>
      <c r="K548" s="1"/>
      <c r="L548" s="1"/>
      <c r="M548" s="2" t="inlineStr">
        <is>
          <t xml:space="preserve">advisory</t>
        </is>
      </c>
    </row>
    <row r="549">
      <c r="A549" s="1" t="inlineStr">
        <is>
          <t xml:space="preserve">R-548</t>
        </is>
      </c>
      <c r="B549" s="1" t="inlineStr">
        <is>
          <t xml:space="preserve">A.4</t>
        </is>
      </c>
      <c r="C549" s="1"/>
      <c r="D549" s="1">
        <v>52</v>
      </c>
      <c r="E549" s="2" t="inlineStr">
        <is>
          <t xml:space="preserve">The government reserves the right to conduct such an assessment using government personnel or another contractor/subcontractor.</t>
        </is>
      </c>
      <c r="F549" s="1" t="inlineStr">
        <is>
          <t xml:space="preserve">other</t>
        </is>
      </c>
      <c r="G549" s="1" t="inlineStr">
        <is>
          <t xml:space="preserve">Yes</t>
        </is>
      </c>
      <c r="H549" s="1" t="inlineStr">
        <is>
          <t xml:space="preserve">Medium</t>
        </is>
      </c>
      <c r="I549" s="2"/>
      <c r="J549" s="1" t="inlineStr">
        <is>
          <t xml:space="preserve">Government Dependency</t>
        </is>
      </c>
      <c r="K549" s="1" t="inlineStr">
        <is>
          <t xml:space="preserve">Government</t>
        </is>
      </c>
      <c r="L549" s="1"/>
      <c r="M549" s="2" t="inlineStr">
        <is>
          <t xml:space="preserve">government-obligation</t>
        </is>
      </c>
    </row>
    <row r="550">
      <c r="A550" s="1" t="inlineStr">
        <is>
          <t xml:space="preserve">R-549</t>
        </is>
      </c>
      <c r="B550" s="1" t="inlineStr">
        <is>
          <t xml:space="preserve">A.4</t>
        </is>
      </c>
      <c r="C550" s="1"/>
      <c r="D550" s="1">
        <v>52</v>
      </c>
      <c r="E550" s="2" t="inlineStr">
        <is>
          <t xml:space="preserve">f. VA prohibits the installation and use of personally-owned or contractor/ subcontractor-owned equipment or software on VA's network.</t>
        </is>
      </c>
      <c r="F550" s="1" t="inlineStr">
        <is>
          <t xml:space="preserve">other</t>
        </is>
      </c>
      <c r="G550" s="1" t="inlineStr">
        <is>
          <t xml:space="preserve">Yes</t>
        </is>
      </c>
      <c r="H550" s="1" t="inlineStr">
        <is>
          <t xml:space="preserve">Medium</t>
        </is>
      </c>
      <c r="I550" s="2"/>
      <c r="J550" s="1" t="inlineStr">
        <is>
          <t xml:space="preserve">Unassigned</t>
        </is>
      </c>
      <c r="K550" s="1"/>
      <c r="L550" s="1"/>
      <c r="M550" s="2"/>
    </row>
    <row r="551">
      <c r="A551" s="1" t="inlineStr">
        <is>
          <t xml:space="preserve">R-550</t>
        </is>
      </c>
      <c r="B551" s="1" t="inlineStr">
        <is>
          <t xml:space="preserve">A.4</t>
        </is>
      </c>
      <c r="C551" s="1"/>
      <c r="D551" s="1">
        <v>53</v>
      </c>
      <c r="E551" s="2" t="inlineStr">
        <is>
          <t xml:space="preserve">Selective clearing down to patient data folder level is recommended using VA approved and validated overwriting technologies/methods/tools.</t>
        </is>
      </c>
      <c r="F551" s="1" t="inlineStr">
        <is>
          <t xml:space="preserve">should</t>
        </is>
      </c>
      <c r="G551" s="1" t="inlineStr">
        <is>
          <t xml:space="preserve">No</t>
        </is>
      </c>
      <c r="H551" s="1" t="inlineStr">
        <is>
          <t xml:space="preserve">Medium</t>
        </is>
      </c>
      <c r="I551" s="2"/>
      <c r="J551" s="1" t="inlineStr">
        <is>
          <t xml:space="preserve">Unassigned</t>
        </is>
      </c>
      <c r="K551" s="1"/>
      <c r="L551" s="1"/>
      <c r="M551" s="2" t="inlineStr">
        <is>
          <t xml:space="preserve">under: The options are: — advisory</t>
        </is>
      </c>
    </row>
    <row r="552">
      <c r="A552" s="1" t="inlineStr">
        <is>
          <t xml:space="preserve">R-551</t>
        </is>
      </c>
      <c r="B552" s="1" t="inlineStr">
        <is>
          <t xml:space="preserve">A.4</t>
        </is>
      </c>
      <c r="C552" s="1"/>
      <c r="D552" s="1">
        <v>53</v>
      </c>
      <c r="E552" s="2" t="inlineStr">
        <is>
          <t xml:space="preserve">Applicable media sanitization specifications need to be pre-approved and described in the purchase order or contract.</t>
        </is>
      </c>
      <c r="F552" s="1" t="inlineStr">
        <is>
          <t xml:space="preserve">other</t>
        </is>
      </c>
      <c r="G552" s="1" t="inlineStr">
        <is>
          <t xml:space="preserve">Yes</t>
        </is>
      </c>
      <c r="H552" s="1" t="inlineStr">
        <is>
          <t xml:space="preserve">Medium</t>
        </is>
      </c>
      <c r="I552" s="2"/>
      <c r="J552" s="1" t="inlineStr">
        <is>
          <t xml:space="preserve">Unassigned</t>
        </is>
      </c>
      <c r="K552" s="1"/>
      <c r="L552" s="1"/>
      <c r="M552" s="2" t="inlineStr">
        <is>
          <t xml:space="preserve">qa-candidate:ambiguous-modal</t>
        </is>
      </c>
    </row>
    <row r="553">
      <c r="A553" s="1" t="inlineStr">
        <is>
          <t xml:space="preserve">R-552</t>
        </is>
      </c>
      <c r="B553" s="1" t="inlineStr">
        <is>
          <t xml:space="preserve">A.4</t>
        </is>
      </c>
      <c r="C553" s="1"/>
      <c r="D553" s="1">
        <v>53</v>
      </c>
      <c r="E553" s="2" t="inlineStr">
        <is>
          <t xml:space="preserve">(c) A statement needs to be signed by the Director (System Owner) that states that the drive could not be removed and that (a) and (b) controls above are in place and completed.</t>
        </is>
      </c>
      <c r="F553" s="1" t="inlineStr">
        <is>
          <t xml:space="preserve">other</t>
        </is>
      </c>
      <c r="G553" s="1" t="inlineStr">
        <is>
          <t xml:space="preserve">Yes</t>
        </is>
      </c>
      <c r="H553" s="1" t="inlineStr">
        <is>
          <t xml:space="preserve">Medium</t>
        </is>
      </c>
      <c r="I553" s="2"/>
      <c r="J553" s="1" t="inlineStr">
        <is>
          <t xml:space="preserve">Unassigned</t>
        </is>
      </c>
      <c r="K553" s="1"/>
      <c r="L553" s="1"/>
      <c r="M553" s="2" t="inlineStr">
        <is>
          <t xml:space="preserve">qa-candidate:ambiguous-modal</t>
        </is>
      </c>
    </row>
    <row r="554">
      <c r="A554" s="1" t="inlineStr">
        <is>
          <t xml:space="preserve">R-553</t>
        </is>
      </c>
      <c r="B554" s="1" t="inlineStr">
        <is>
          <t xml:space="preserve">A.4</t>
        </is>
      </c>
      <c r="C554" s="1"/>
      <c r="D554" s="1">
        <v>53</v>
      </c>
      <c r="E554" s="2" t="inlineStr">
        <is>
          <t xml:space="preserve">The ISO needs to maintain the documentation.</t>
        </is>
      </c>
      <c r="F554" s="1" t="inlineStr">
        <is>
          <t xml:space="preserve">other</t>
        </is>
      </c>
      <c r="G554" s="1" t="inlineStr">
        <is>
          <t xml:space="preserve">Yes</t>
        </is>
      </c>
      <c r="H554" s="1" t="inlineStr">
        <is>
          <t xml:space="preserve">Medium</t>
        </is>
      </c>
      <c r="I554" s="2"/>
      <c r="J554" s="1" t="inlineStr">
        <is>
          <t xml:space="preserve">Government Dependency</t>
        </is>
      </c>
      <c r="K554" s="1" t="inlineStr">
        <is>
          <t xml:space="preserve">Government</t>
        </is>
      </c>
      <c r="L554" s="1"/>
      <c r="M554" s="2" t="inlineStr">
        <is>
          <t xml:space="preserve">qa-candidate:ambiguous-modal; government-obligation</t>
        </is>
      </c>
    </row>
    <row r="555">
      <c r="A555" s="1" t="inlineStr">
        <is>
          <t xml:space="preserve">R-554</t>
        </is>
      </c>
      <c r="B555" s="1" t="inlineStr">
        <is>
          <t xml:space="preserve">A.6</t>
        </is>
      </c>
      <c r="C555" s="1"/>
      <c r="D555" s="1">
        <v>54</v>
      </c>
      <c r="E555" s="2" t="inlineStr">
        <is>
          <t xml:space="preserve">Notifications need to be made in accordance with the executed business associate agreement.</t>
        </is>
      </c>
      <c r="F555" s="1" t="inlineStr">
        <is>
          <t xml:space="preserve">other</t>
        </is>
      </c>
      <c r="G555" s="1" t="inlineStr">
        <is>
          <t xml:space="preserve">Yes</t>
        </is>
      </c>
      <c r="H555" s="1" t="inlineStr">
        <is>
          <t xml:space="preserve">Medium</t>
        </is>
      </c>
      <c r="I555" s="2"/>
      <c r="J555" s="1" t="inlineStr">
        <is>
          <t xml:space="preserve">Unassigned</t>
        </is>
      </c>
      <c r="K555" s="1"/>
      <c r="L555" s="1"/>
      <c r="M555" s="2" t="inlineStr">
        <is>
          <t xml:space="preserve">qa-candidate:ambiguous-modal; xref:unresolved</t>
        </is>
      </c>
    </row>
    <row r="556">
      <c r="A556" s="1" t="inlineStr">
        <is>
          <t xml:space="preserve">R-555</t>
        </is>
      </c>
      <c r="B556" s="1" t="inlineStr">
        <is>
          <t xml:space="preserve">A.7</t>
        </is>
      </c>
      <c r="C556" s="1"/>
      <c r="D556" s="1">
        <v>54</v>
      </c>
      <c r="E556" s="2" t="inlineStr">
        <is>
          <t xml:space="preserve">If so, the contractor is liable to VA for liquidated damages in the event of a data breach or privacy incident involving any SPI the contractor/subcontractor processes or maintains under this contract.</t>
        </is>
      </c>
      <c r="F556" s="1" t="inlineStr">
        <is>
          <t xml:space="preserve">other</t>
        </is>
      </c>
      <c r="G556" s="1" t="inlineStr">
        <is>
          <t xml:space="preserve">Yes</t>
        </is>
      </c>
      <c r="H556" s="1" t="inlineStr">
        <is>
          <t xml:space="preserve">Medium</t>
        </is>
      </c>
      <c r="I556" s="2"/>
      <c r="J556" s="1" t="inlineStr">
        <is>
          <t xml:space="preserve">Unassigned</t>
        </is>
      </c>
      <c r="K556" s="1"/>
      <c r="L556" s="1"/>
      <c r="M556" s="2"/>
    </row>
    <row r="557">
      <c r="A557" s="1" t="inlineStr">
        <is>
          <t xml:space="preserve">R-556</t>
        </is>
      </c>
      <c r="B557" s="1" t="inlineStr">
        <is>
          <t xml:space="preserve">A.8</t>
        </is>
      </c>
      <c r="C557" s="1"/>
      <c r="D557" s="1">
        <v>55</v>
      </c>
      <c r="E557" s="2" t="inlineStr">
        <is>
          <t xml:space="preserve">On a periodic basis, VA, including the Office of Inspector General, reserves the right to evaluate any or all of the security controls and privacy practices implemented by the contractor under the clauses contained within the contract.</t>
        </is>
      </c>
      <c r="F557" s="1" t="inlineStr">
        <is>
          <t xml:space="preserve">other</t>
        </is>
      </c>
      <c r="G557" s="1" t="inlineStr">
        <is>
          <t xml:space="preserve">Yes</t>
        </is>
      </c>
      <c r="H557" s="1" t="inlineStr">
        <is>
          <t xml:space="preserve">Medium</t>
        </is>
      </c>
      <c r="I557" s="2"/>
      <c r="J557" s="1" t="inlineStr">
        <is>
          <t xml:space="preserve">Government Dependency</t>
        </is>
      </c>
      <c r="K557" s="1" t="inlineStr">
        <is>
          <t xml:space="preserve">Government</t>
        </is>
      </c>
      <c r="L557" s="1"/>
      <c r="M557" s="2" t="inlineStr">
        <is>
          <t xml:space="preserve">government-obligation</t>
        </is>
      </c>
    </row>
    <row r="558">
      <c r="A558" s="1" t="inlineStr">
        <is>
          <t xml:space="preserve">R-557</t>
        </is>
      </c>
      <c r="B558" s="1" t="inlineStr">
        <is>
          <t xml:space="preserve">A.8</t>
        </is>
      </c>
      <c r="C558" s="1"/>
      <c r="D558" s="1">
        <v>56</v>
      </c>
      <c r="E558" s="2" t="inlineStr">
        <is>
          <t xml:space="preserve">The government may conduct a security control assessment on shorter notice (to include unannounced assessments) as determined by VA in the event of a security incident or at any other time.</t>
        </is>
      </c>
      <c r="F558" s="1" t="inlineStr">
        <is>
          <t xml:space="preserve">other</t>
        </is>
      </c>
      <c r="G558" s="1" t="inlineStr">
        <is>
          <t xml:space="preserve">Yes</t>
        </is>
      </c>
      <c r="H558" s="1" t="inlineStr">
        <is>
          <t xml:space="preserve">Medium</t>
        </is>
      </c>
      <c r="I558" s="2"/>
      <c r="J558" s="1" t="inlineStr">
        <is>
          <t xml:space="preserve">Government Dependency</t>
        </is>
      </c>
      <c r="K558" s="1" t="inlineStr">
        <is>
          <t xml:space="preserve">Government</t>
        </is>
      </c>
      <c r="L558" s="1"/>
      <c r="M558" s="2" t="inlineStr">
        <is>
          <t xml:space="preserve">government-obligation</t>
        </is>
      </c>
    </row>
    <row r="559">
      <c r="A559" s="1" t="inlineStr">
        <is>
          <t xml:space="preserve">R-558</t>
        </is>
      </c>
      <c r="B559" s="1" t="inlineStr">
        <is>
          <t xml:space="preserve">A.9</t>
        </is>
      </c>
      <c r="C559" s="1"/>
      <c r="D559" s="1">
        <v>56</v>
      </c>
      <c r="E559" s="2" t="inlineStr">
        <is>
          <t xml:space="preserve">c. Failure to complete the mandatory annual training and sign the Rules of Behavior annually, within the timeframe required, is grounds for suspension or termination of all physical or electronic access privileges and removal from work on the contract until such time as the training and documents are complete.</t>
        </is>
      </c>
      <c r="F559" s="1" t="inlineStr">
        <is>
          <t xml:space="preserve">other</t>
        </is>
      </c>
      <c r="G559" s="1" t="inlineStr">
        <is>
          <t xml:space="preserve">Yes</t>
        </is>
      </c>
      <c r="H559" s="1" t="inlineStr">
        <is>
          <t xml:space="preserve">Medium</t>
        </is>
      </c>
      <c r="I559" s="2"/>
      <c r="J559" s="1" t="inlineStr">
        <is>
          <t xml:space="preserve">Unassigned</t>
        </is>
      </c>
      <c r="K559" s="1"/>
      <c r="L559" s="1"/>
      <c r="M559" s="2"/>
    </row>
    <row r="560">
      <c r="A560" s="1" t="inlineStr">
        <is>
          <t xml:space="preserve">R-559</t>
        </is>
      </c>
      <c r="B560" s="1" t="inlineStr">
        <is>
          <t xml:space="preserve">A.4.3</t>
        </is>
      </c>
      <c r="C560" s="1" t="inlineStr">
        <is>
          <t xml:space="preserve">SOW</t>
        </is>
      </c>
      <c r="D560" s="1">
        <v>20</v>
      </c>
      <c r="E560" s="2" t="inlineStr">
        <is>
          <t xml:space="preserve">Narrative - 5 page maximum PRICE EVALUATION</t>
        </is>
      </c>
      <c r="F560" s="1" t="inlineStr">
        <is>
          <t xml:space="preserve">other</t>
        </is>
      </c>
      <c r="G560" s="1" t="inlineStr">
        <is>
          <t xml:space="preserve">Yes</t>
        </is>
      </c>
      <c r="H560" s="1" t="inlineStr">
        <is>
          <t xml:space="preserve">Low</t>
        </is>
      </c>
      <c r="I560" s="2"/>
      <c r="J560" s="1" t="inlineStr">
        <is>
          <t xml:space="preserve">Unassigned</t>
        </is>
      </c>
      <c r="K560" s="1"/>
      <c r="L560" s="1"/>
      <c r="M560" s="2" t="inlineStr">
        <is>
          <t xml:space="preserve">evaluation-criterion</t>
        </is>
      </c>
    </row>
    <row r="561">
      <c r="A561" s="1" t="inlineStr">
        <is>
          <t xml:space="preserve">R-560</t>
        </is>
      </c>
      <c r="B561" s="1" t="inlineStr">
        <is>
          <t xml:space="preserve">A.2</t>
        </is>
      </c>
      <c r="C561" s="1"/>
      <c r="D561" s="1">
        <v>47</v>
      </c>
      <c r="E561" s="2" t="inlineStr">
        <is>
          <t xml:space="preserve">b. All contractors, subcontractors, and third-party servicers and associates working with VA information are subject to the same investigative requirements as those of VA appointees or employees who have access to the same types of information.</t>
        </is>
      </c>
      <c r="F561" s="1" t="inlineStr">
        <is>
          <t xml:space="preserve">other</t>
        </is>
      </c>
      <c r="G561" s="1" t="inlineStr">
        <is>
          <t xml:space="preserve">Yes</t>
        </is>
      </c>
      <c r="H561" s="1" t="inlineStr">
        <is>
          <t xml:space="preserve">Low</t>
        </is>
      </c>
      <c r="I561" s="2"/>
      <c r="J561" s="1" t="inlineStr">
        <is>
          <t xml:space="preserve">Unassigned</t>
        </is>
      </c>
      <c r="K561" s="1"/>
      <c r="L561" s="1"/>
      <c r="M561" s="2"/>
    </row>
    <row r="562">
      <c r="A562" s="1" t="inlineStr">
        <is>
          <t xml:space="preserve">R-561</t>
        </is>
      </c>
      <c r="B562" s="1" t="inlineStr">
        <is>
          <t xml:space="preserve">A.2</t>
        </is>
      </c>
      <c r="C562" s="1"/>
      <c r="D562" s="1">
        <v>47</v>
      </c>
      <c r="E562" s="2" t="inlineStr">
        <is>
          <t xml:space="preserve">Location within the U.S. may be an evaluation factor.</t>
        </is>
      </c>
      <c r="F562" s="1" t="inlineStr">
        <is>
          <t xml:space="preserve">other</t>
        </is>
      </c>
      <c r="G562" s="1" t="inlineStr">
        <is>
          <t xml:space="preserve">No</t>
        </is>
      </c>
      <c r="H562" s="1" t="inlineStr">
        <is>
          <t xml:space="preserve">Low</t>
        </is>
      </c>
      <c r="I562" s="2"/>
      <c r="J562" s="1" t="inlineStr">
        <is>
          <t xml:space="preserve">Unassigned</t>
        </is>
      </c>
      <c r="K562" s="1"/>
      <c r="L562" s="1"/>
      <c r="M562" s="2" t="inlineStr">
        <is>
          <t xml:space="preserve">evaluation-criterion</t>
        </is>
      </c>
    </row>
    <row r="563">
      <c r="A563" s="1" t="inlineStr">
        <is>
          <t xml:space="preserve">R-562</t>
        </is>
      </c>
      <c r="B563" s="1" t="inlineStr">
        <is>
          <t xml:space="preserve">A.9</t>
        </is>
      </c>
      <c r="C563" s="1"/>
      <c r="D563" s="1">
        <v>75</v>
      </c>
      <c r="E563" s="2" t="inlineStr">
        <is>
          <t xml:space="preserve">(g)(1) The Contractor represents its small business size status for each one of the NAICS codes assigned to this contract.</t>
        </is>
      </c>
      <c r="F563" s="1" t="inlineStr">
        <is>
          <t xml:space="preserve">other</t>
        </is>
      </c>
      <c r="G563" s="1" t="inlineStr">
        <is>
          <t xml:space="preserve">Yes</t>
        </is>
      </c>
      <c r="H563" s="1" t="inlineStr">
        <is>
          <t xml:space="preserve">High</t>
        </is>
      </c>
      <c r="I563" s="2"/>
      <c r="J563" s="1" t="inlineStr">
        <is>
          <t xml:space="preserve">Unassigned</t>
        </is>
      </c>
      <c r="K563" s="1"/>
      <c r="L563" s="1"/>
      <c r="M563" s="2" t="inlineStr">
        <is>
          <t xml:space="preserve">table-derived</t>
        </is>
      </c>
    </row>
    <row r="564">
      <c r="A564" s="1" t="inlineStr">
        <is>
          <t xml:space="preserve">R-563</t>
        </is>
      </c>
      <c r="B564" s="1" t="inlineStr">
        <is>
          <t xml:space="preserve">A.3</t>
        </is>
      </c>
      <c r="C564" s="1"/>
      <c r="D564" s="1">
        <v>78</v>
      </c>
      <c r="E564" s="2" t="inlineStr">
        <is>
          <t xml:space="preserve">The Contractor shall submit a status report to PIV Sponsor within 5 working days after the end of each calendar quarter and as requested by the Government in order to initiate contract closeout procedures.</t>
        </is>
      </c>
      <c r="F564" s="1" t="inlineStr">
        <is>
          <t xml:space="preserve">shall</t>
        </is>
      </c>
      <c r="G564" s="1" t="inlineStr">
        <is>
          <t xml:space="preserve">Yes</t>
        </is>
      </c>
      <c r="H564" s="1" t="inlineStr">
        <is>
          <t xml:space="preserve">High</t>
        </is>
      </c>
      <c r="I564" s="2"/>
      <c r="J564" s="1" t="inlineStr">
        <is>
          <t xml:space="preserve">Unassigned</t>
        </is>
      </c>
      <c r="K564" s="1"/>
      <c r="L564" s="1"/>
      <c r="M564" s="2" t="inlineStr">
        <is>
          <t xml:space="preserve">near-duplicate:R-403; qa:flags:same quarterly PIV status report requirement as R-403</t>
        </is>
      </c>
    </row>
    <row r="565">
      <c r="A565" s="1" t="inlineStr">
        <is>
          <t xml:space="preserve">R-564</t>
        </is>
      </c>
      <c r="B565" s="1" t="inlineStr">
        <is>
          <t xml:space="preserve">A.8</t>
        </is>
      </c>
      <c r="C565" s="1"/>
      <c r="D565" s="1">
        <v>80</v>
      </c>
      <c r="E565" s="2" t="inlineStr">
        <is>
          <t xml:space="preserve">Attachment 01 - Specifications Renovate Interventional Radiology - 1131 Pages.</t>
        </is>
      </c>
      <c r="F565" s="1" t="inlineStr">
        <is>
          <t xml:space="preserve">other</t>
        </is>
      </c>
      <c r="G565" s="1" t="inlineStr">
        <is>
          <t xml:space="preserve">Yes</t>
        </is>
      </c>
      <c r="H565" s="1" t="inlineStr">
        <is>
          <t xml:space="preserve">High</t>
        </is>
      </c>
      <c r="I565" s="2"/>
      <c r="J565" s="1" t="inlineStr">
        <is>
          <t xml:space="preserve">Unassigned</t>
        </is>
      </c>
      <c r="K565" s="1"/>
      <c r="L565" s="1"/>
      <c r="M565" s="2" t="inlineStr">
        <is>
          <t xml:space="preserve">table-derived; xref:Attachment-01; xref-unparsed:Attachment-01</t>
        </is>
      </c>
    </row>
    <row r="566">
      <c r="A566" s="1" t="inlineStr">
        <is>
          <t xml:space="preserve">R-565</t>
        </is>
      </c>
      <c r="B566" s="1" t="inlineStr">
        <is>
          <t xml:space="preserve">A.8</t>
        </is>
      </c>
      <c r="C566" s="1"/>
      <c r="D566" s="1">
        <v>80</v>
      </c>
      <c r="E566" s="2" t="inlineStr">
        <is>
          <t xml:space="preserve">Attachment 02 - Drawings Expand Cardiology Services- 68 Pages.</t>
        </is>
      </c>
      <c r="F566" s="1" t="inlineStr">
        <is>
          <t xml:space="preserve">other</t>
        </is>
      </c>
      <c r="G566" s="1" t="inlineStr">
        <is>
          <t xml:space="preserve">Yes</t>
        </is>
      </c>
      <c r="H566" s="1" t="inlineStr">
        <is>
          <t xml:space="preserve">High</t>
        </is>
      </c>
      <c r="I566" s="2"/>
      <c r="J566" s="1" t="inlineStr">
        <is>
          <t xml:space="preserve">Unassigned</t>
        </is>
      </c>
      <c r="K566" s="1"/>
      <c r="L566" s="1"/>
      <c r="M566" s="2" t="inlineStr">
        <is>
          <t xml:space="preserve">table-derived; xref:Attachment-02; xref-unparsed:Attachment-02</t>
        </is>
      </c>
    </row>
    <row r="567">
      <c r="A567" s="1" t="inlineStr">
        <is>
          <t xml:space="preserve">R-566</t>
        </is>
      </c>
      <c r="B567" s="1" t="inlineStr">
        <is>
          <t xml:space="preserve">A.8</t>
        </is>
      </c>
      <c r="C567" s="1"/>
      <c r="D567" s="1">
        <v>80</v>
      </c>
      <c r="E567" s="2" t="inlineStr">
        <is>
          <t xml:space="preserve">Attachment 03 - Specifications for Guarantee Period Services - 5 Pages Attachment 04 - Itemized Cost Breakdown - 1 Page.</t>
        </is>
      </c>
      <c r="F567" s="1" t="inlineStr">
        <is>
          <t xml:space="preserve">other</t>
        </is>
      </c>
      <c r="G567" s="1" t="inlineStr">
        <is>
          <t xml:space="preserve">Yes</t>
        </is>
      </c>
      <c r="H567" s="1" t="inlineStr">
        <is>
          <t xml:space="preserve">High</t>
        </is>
      </c>
      <c r="I567" s="2"/>
      <c r="J567" s="1" t="inlineStr">
        <is>
          <t xml:space="preserve">Unassigned</t>
        </is>
      </c>
      <c r="K567" s="1"/>
      <c r="L567" s="1"/>
      <c r="M567" s="2" t="inlineStr">
        <is>
          <t xml:space="preserve">table-derived; xref:Attachment-03; xref-unparsed:Attachment-03; xref:Attachment-04; xref-unparsed:Attachment-04</t>
        </is>
      </c>
    </row>
    <row r="568">
      <c r="A568" s="1" t="inlineStr">
        <is>
          <t xml:space="preserve">R-567</t>
        </is>
      </c>
      <c r="B568" s="1" t="inlineStr">
        <is>
          <t xml:space="preserve">A.8</t>
        </is>
      </c>
      <c r="C568" s="1"/>
      <c r="D568" s="1">
        <v>80</v>
      </c>
      <c r="E568" s="2" t="inlineStr">
        <is>
          <t xml:space="preserve">Attachment 05 - Safety or Environmental Violations and Experience Modification Rate EMR 1 Page Attachment 06 - Specialized Experience Form - 3 Pages.</t>
        </is>
      </c>
      <c r="F568" s="1" t="inlineStr">
        <is>
          <t xml:space="preserve">other</t>
        </is>
      </c>
      <c r="G568" s="1" t="inlineStr">
        <is>
          <t xml:space="preserve">Yes</t>
        </is>
      </c>
      <c r="H568" s="1" t="inlineStr">
        <is>
          <t xml:space="preserve">High</t>
        </is>
      </c>
      <c r="I568" s="2"/>
      <c r="J568" s="1" t="inlineStr">
        <is>
          <t xml:space="preserve">Unassigned</t>
        </is>
      </c>
      <c r="K568" s="1"/>
      <c r="L568" s="1"/>
      <c r="M568" s="2" t="inlineStr">
        <is>
          <t xml:space="preserve">table-derived; xref:Attachment-05; xref-unparsed:Attachment-05; xref:Attachment-06; xref-unparsed:Attachment-06</t>
        </is>
      </c>
    </row>
    <row r="569">
      <c r="A569" s="1" t="inlineStr">
        <is>
          <t xml:space="preserve">R-568</t>
        </is>
      </c>
      <c r="B569" s="1" t="inlineStr">
        <is>
          <t xml:space="preserve">A.8</t>
        </is>
      </c>
      <c r="C569" s="1"/>
      <c r="D569" s="1">
        <v>80</v>
      </c>
      <c r="E569" s="2" t="inlineStr">
        <is>
          <t xml:space="preserve">Attachment 07 - Past Performance Survey - 3 Pages.</t>
        </is>
      </c>
      <c r="F569" s="1" t="inlineStr">
        <is>
          <t xml:space="preserve">other</t>
        </is>
      </c>
      <c r="G569" s="1" t="inlineStr">
        <is>
          <t xml:space="preserve">Yes</t>
        </is>
      </c>
      <c r="H569" s="1" t="inlineStr">
        <is>
          <t xml:space="preserve">High</t>
        </is>
      </c>
      <c r="I569" s="2"/>
      <c r="J569" s="1" t="inlineStr">
        <is>
          <t xml:space="preserve">Unassigned</t>
        </is>
      </c>
      <c r="K569" s="1"/>
      <c r="L569" s="1"/>
      <c r="M569" s="2" t="inlineStr">
        <is>
          <t xml:space="preserve">table-derived; xref:Attachment-07; xref-unparsed:Attachment-07</t>
        </is>
      </c>
    </row>
    <row r="570">
      <c r="A570" s="1" t="inlineStr">
        <is>
          <t xml:space="preserve">R-569</t>
        </is>
      </c>
      <c r="B570" s="1" t="inlineStr">
        <is>
          <t xml:space="preserve">A.8</t>
        </is>
      </c>
      <c r="C570" s="1"/>
      <c r="D570" s="1">
        <v>80</v>
      </c>
      <c r="E570" s="2" t="inlineStr">
        <is>
          <t xml:space="preserve">Attachment 08 - Past Performance Questionnaire - 4 Pages.</t>
        </is>
      </c>
      <c r="F570" s="1" t="inlineStr">
        <is>
          <t xml:space="preserve">other</t>
        </is>
      </c>
      <c r="G570" s="1" t="inlineStr">
        <is>
          <t xml:space="preserve">Yes</t>
        </is>
      </c>
      <c r="H570" s="1" t="inlineStr">
        <is>
          <t xml:space="preserve">High</t>
        </is>
      </c>
      <c r="I570" s="2"/>
      <c r="J570" s="1" t="inlineStr">
        <is>
          <t xml:space="preserve">Unassigned</t>
        </is>
      </c>
      <c r="K570" s="1"/>
      <c r="L570" s="1"/>
      <c r="M570" s="2" t="inlineStr">
        <is>
          <t xml:space="preserve">table-derived; xref:Attachment-08; xref-unparsed:Attachment-08</t>
        </is>
      </c>
    </row>
    <row r="571">
      <c r="A571" s="1" t="inlineStr">
        <is>
          <t xml:space="preserve">R-570</t>
        </is>
      </c>
      <c r="B571" s="1" t="inlineStr">
        <is>
          <t xml:space="preserve">A.8</t>
        </is>
      </c>
      <c r="C571" s="1"/>
      <c r="D571" s="1">
        <v>80</v>
      </c>
      <c r="E571" s="2" t="inlineStr">
        <is>
          <t xml:space="preserve">Attachment 09 - VA Notice of Limitations on Subcontracting 852.219-75 - 3 Pages.</t>
        </is>
      </c>
      <c r="F571" s="1" t="inlineStr">
        <is>
          <t xml:space="preserve">other</t>
        </is>
      </c>
      <c r="G571" s="1" t="inlineStr">
        <is>
          <t xml:space="preserve">Yes</t>
        </is>
      </c>
      <c r="H571" s="1" t="inlineStr">
        <is>
          <t xml:space="preserve">High</t>
        </is>
      </c>
      <c r="I571" s="2"/>
      <c r="J571" s="1" t="inlineStr">
        <is>
          <t xml:space="preserve">Unassigned</t>
        </is>
      </c>
      <c r="K571" s="1"/>
      <c r="L571" s="1"/>
      <c r="M571" s="2" t="inlineStr">
        <is>
          <t xml:space="preserve">table-derived; xref:Attachment-09; xref-unparsed:Attachment-09</t>
        </is>
      </c>
    </row>
    <row r="572">
      <c r="A572" s="1" t="inlineStr">
        <is>
          <t xml:space="preserve">R-571</t>
        </is>
      </c>
      <c r="B572" s="1" t="inlineStr">
        <is>
          <t xml:space="preserve">A.8</t>
        </is>
      </c>
      <c r="C572" s="1"/>
      <c r="D572" s="1">
        <v>80</v>
      </c>
      <c r="E572" s="2" t="inlineStr">
        <is>
          <t xml:space="preserve">Attachment 10 - Wage Determination FL2026194 - 6 Pages.</t>
        </is>
      </c>
      <c r="F572" s="1" t="inlineStr">
        <is>
          <t xml:space="preserve">other</t>
        </is>
      </c>
      <c r="G572" s="1" t="inlineStr">
        <is>
          <t xml:space="preserve">Yes</t>
        </is>
      </c>
      <c r="H572" s="1" t="inlineStr">
        <is>
          <t xml:space="preserve">High</t>
        </is>
      </c>
      <c r="I572" s="2"/>
      <c r="J572" s="1" t="inlineStr">
        <is>
          <t xml:space="preserve">Unassigned</t>
        </is>
      </c>
      <c r="K572" s="1"/>
      <c r="L572" s="1"/>
      <c r="M572" s="2" t="inlineStr">
        <is>
          <t xml:space="preserve">table-derived; xref:Attachment-10; xref-unparsed:Attachment-10</t>
        </is>
      </c>
    </row>
    <row r="573">
      <c r="A573" s="1" t="inlineStr">
        <is>
          <t xml:space="preserve">R-572</t>
        </is>
      </c>
      <c r="B573" s="1" t="inlineStr">
        <is>
          <t xml:space="preserve">A.9</t>
        </is>
      </c>
      <c r="C573" s="1"/>
      <c r="D573" s="1">
        <v>75</v>
      </c>
      <c r="E573" s="2" t="inlineStr">
        <is>
          <t xml:space="preserve">(2) [Complete only if the Contractor represented itself as a small business concern in paragraph (g)(1) of this clause.]</t>
        </is>
      </c>
      <c r="F573" s="1" t="inlineStr">
        <is>
          <t xml:space="preserve">other</t>
        </is>
      </c>
      <c r="G573" s="1" t="inlineStr">
        <is>
          <t xml:space="preserve">Yes</t>
        </is>
      </c>
      <c r="H573" s="1" t="inlineStr">
        <is>
          <t xml:space="preserve">Low</t>
        </is>
      </c>
      <c r="I573" s="2"/>
      <c r="J573" s="1" t="inlineStr">
        <is>
          <t xml:space="preserve">Unassigned</t>
        </is>
      </c>
      <c r="K573" s="1"/>
      <c r="L573" s="1"/>
      <c r="M573" s="2" t="inlineStr">
        <is>
          <t xml:space="preserve">table-derived</t>
        </is>
      </c>
    </row>
    <row r="574">
      <c r="A574" s="1" t="inlineStr">
        <is>
          <t xml:space="preserve">R-573</t>
        </is>
      </c>
      <c r="B574" s="1" t="inlineStr">
        <is>
          <t xml:space="preserve">A.9</t>
        </is>
      </c>
      <c r="C574" s="1"/>
      <c r="D574" s="1">
        <v>76</v>
      </c>
      <c r="E574" s="2" t="inlineStr">
        <is>
          <t xml:space="preserve">[Complete only if the offeror is a HUBZone small business concern.]</t>
        </is>
      </c>
      <c r="F574" s="1" t="inlineStr">
        <is>
          <t xml:space="preserve">other</t>
        </is>
      </c>
      <c r="G574" s="1" t="inlineStr">
        <is>
          <t xml:space="preserve">Yes</t>
        </is>
      </c>
      <c r="H574" s="1" t="inlineStr">
        <is>
          <t xml:space="preserve">Low</t>
        </is>
      </c>
      <c r="I574" s="2"/>
      <c r="J574" s="1" t="inlineStr">
        <is>
          <t xml:space="preserve">Unassigned</t>
        </is>
      </c>
      <c r="K574" s="1"/>
      <c r="L574" s="1"/>
      <c r="M574" s="2" t="inlineStr">
        <is>
          <t xml:space="preserve">table-derived</t>
        </is>
      </c>
    </row>
    <row r="575">
      <c r="A575" s="1" t="inlineStr">
        <is>
          <t xml:space="preserve">R-574</t>
        </is>
      </c>
      <c r="B575" s="1" t="inlineStr">
        <is>
          <t xml:space="preserve">A.9</t>
        </is>
      </c>
      <c r="C575" s="1"/>
      <c r="D575" s="1">
        <v>76</v>
      </c>
      <c r="E575" s="2" t="inlineStr">
        <is>
          <t xml:space="preserve">[Contractor to sign and date and insert authorized signer's name and title.</t>
        </is>
      </c>
      <c r="F575" s="1" t="inlineStr">
        <is>
          <t xml:space="preserve">other</t>
        </is>
      </c>
      <c r="G575" s="1" t="inlineStr">
        <is>
          <t xml:space="preserve">Yes</t>
        </is>
      </c>
      <c r="H575" s="1" t="inlineStr">
        <is>
          <t xml:space="preserve">Low</t>
        </is>
      </c>
      <c r="I575" s="2"/>
      <c r="J575" s="1" t="inlineStr">
        <is>
          <t xml:space="preserve">Unassigned</t>
        </is>
      </c>
      <c r="K575" s="1"/>
      <c r="L575" s="1"/>
      <c r="M575" s="2" t="inlineStr">
        <is>
          <t xml:space="preserve">table-derived</t>
        </is>
      </c>
    </row>
    <row r="576">
      <c r="A576" s="1" t="inlineStr">
        <is>
          <t xml:space="preserve">R-575</t>
        </is>
      </c>
      <c r="B576" s="1" t="inlineStr">
        <is>
          <t xml:space="preserve">A.9</t>
        </is>
      </c>
      <c r="C576" s="1"/>
      <c r="D576" s="1">
        <v>73</v>
      </c>
      <c r="E576" s="2" t="inlineStr">
        <is>
          <t xml:space="preserve">Except as provided in paragraph (c)— (1) During contract performance in the United States, the Contractor shall prominently display in common work areas within business segments performing work under this contract and at contract work sites- (i) Any agency fraud hotline poster or Department of Homeland Security (DHS) fraud hotline poster identified in paragraph (b)(3) of this clause; and</t>
        </is>
      </c>
      <c r="F576" s="1" t="inlineStr">
        <is>
          <t xml:space="preserve">shall</t>
        </is>
      </c>
      <c r="G576" s="1" t="inlineStr">
        <is>
          <t xml:space="preserve">Yes</t>
        </is>
      </c>
      <c r="H576" s="1" t="inlineStr">
        <is>
          <t xml:space="preserve">Low</t>
        </is>
      </c>
      <c r="I576" s="2"/>
      <c r="J576" s="1" t="inlineStr">
        <is>
          <t xml:space="preserve">Unassigned</t>
        </is>
      </c>
      <c r="K576" s="1"/>
      <c r="L576" s="1"/>
      <c r="M576" s="2" t="inlineStr">
        <is>
          <t xml:space="preserve">near-duplicate:R-377; qa:flags:same fraud hotline poster display requirement as R-377</t>
        </is>
      </c>
    </row>
    <row r="577">
      <c r="A577" s="1" t="inlineStr">
        <is>
          <t xml:space="preserve">R-576</t>
        </is>
      </c>
      <c r="B577" s="1" t="inlineStr">
        <is>
          <t xml:space="preserve">A.4.4</t>
        </is>
      </c>
      <c r="C577" s="1"/>
      <c r="D577" s="1">
        <v>77</v>
      </c>
      <c r="E577" s="2" t="inlineStr">
        <is>
          <t xml:space="preserve">Contractor personnel assigned to work for or on behalf of VA must undergo a background investigation commensurate with the risk and sensitivity level designation associated with the work to be performed at the level indicated in the contract.</t>
        </is>
      </c>
      <c r="F577" s="1" t="inlineStr">
        <is>
          <t xml:space="preserve">must</t>
        </is>
      </c>
      <c r="G577" s="1" t="inlineStr">
        <is>
          <t xml:space="preserve">Yes</t>
        </is>
      </c>
      <c r="H577" s="1" t="inlineStr">
        <is>
          <t xml:space="preserve">Low</t>
        </is>
      </c>
      <c r="I577" s="2"/>
      <c r="J577" s="1" t="inlineStr">
        <is>
          <t xml:space="preserve">Unassigned</t>
        </is>
      </c>
      <c r="K577" s="1"/>
      <c r="L577" s="1"/>
      <c r="M577" s="2" t="inlineStr">
        <is>
          <t xml:space="preserve">near-duplicate:R-392; qa:flags:same background investigation requirement as R-392</t>
        </is>
      </c>
    </row>
    <row r="578">
      <c r="A578" s="1" t="inlineStr">
        <is>
          <t xml:space="preserve">R-577</t>
        </is>
      </c>
      <c r="B578" s="1" t="inlineStr">
        <is>
          <t xml:space="preserve">A.2.11</t>
        </is>
      </c>
      <c r="C578" s="1"/>
      <c r="D578" s="1">
        <v>37</v>
      </c>
      <c r="E578" s="2" t="inlineStr">
        <is>
          <t xml:space="preserve">Produced in the United States means that all manufacturing processes of the iron or steel must take place in the United States, from the initial melting stage through the application of coatings, except metallurgical processes involving refinement of steel additives.</t>
        </is>
      </c>
      <c r="F578" s="1" t="inlineStr">
        <is>
          <t xml:space="preserve">must</t>
        </is>
      </c>
      <c r="G578" s="1" t="inlineStr">
        <is>
          <t xml:space="preserve">Yes</t>
        </is>
      </c>
      <c r="H578" s="1" t="inlineStr">
        <is>
          <t xml:space="preserve">High</t>
        </is>
      </c>
      <c r="I578" s="2"/>
      <c r="J578" s="1" t="inlineStr">
        <is>
          <t xml:space="preserve">Unassigned</t>
        </is>
      </c>
      <c r="K578" s="1"/>
      <c r="L578" s="1"/>
      <c r="M578" s="2" t="inlineStr">
        <is>
          <t xml:space="preserve">qa-candidate:vague; near-duplicate:R-323; qa:flags:same 'produced in the United States' definition as R-323</t>
        </is>
      </c>
    </row>
    <row r="579">
      <c r="A579" s="1" t="inlineStr">
        <is>
          <t xml:space="preserve">R-578</t>
        </is>
      </c>
      <c r="B579" s="1" t="inlineStr">
        <is>
          <t xml:space="preserve">A.9</t>
        </is>
      </c>
      <c r="C579" s="1"/>
      <c r="D579" s="1">
        <v>76</v>
      </c>
      <c r="E579" s="2" t="inlineStr">
        <is>
          <t xml:space="preserve">[The Contractor shall enter the name and unique entity identifier of each party to the joint venture: _____.]</t>
        </is>
      </c>
      <c r="F579" s="1" t="inlineStr">
        <is>
          <t xml:space="preserve">shall</t>
        </is>
      </c>
      <c r="G579" s="1" t="inlineStr">
        <is>
          <t xml:space="preserve">Yes</t>
        </is>
      </c>
      <c r="H579" s="1" t="inlineStr">
        <is>
          <t xml:space="preserve">High</t>
        </is>
      </c>
      <c r="I579" s="2"/>
      <c r="J579" s="1" t="inlineStr">
        <is>
          <t xml:space="preserve">Unassigned</t>
        </is>
      </c>
      <c r="K579" s="1"/>
      <c r="L579" s="1"/>
      <c r="M579" s="2" t="inlineStr">
        <is>
          <t xml:space="preserve">table-derived; near-duplicate:R-389; qa:flags:same joint venture name/UEI fill-in as R-389</t>
        </is>
      </c>
    </row>
  </sheetData>
  <autoFilter ref="A1:M579"/>
  <dataValidations count="1">
    <dataValidation type="list" allowBlank="1" showInputMessage="1" showErrorMessage="1" sqref="L2:L1079">
      <formula1>"Not Started,In Progress,Addressed,N-A"</formula1>
    </dataValidation>
  </dataValidations>
</worksheet>
</file>

<file path=xl/worksheets/sheet2.xml><?xml version="1.0" encoding="utf-8"?>
<worksheet xmlns="http://schemas.openxmlformats.org/spreadsheetml/2006/main">
  <dimension ref="A1:C206"/>
  <sheetViews>
    <sheetView workbookViewId="0">
      <pane ySplit="1" topLeftCell="A2" activePane="bottomLeft" state="frozen"/>
    </sheetView>
  </sheetViews>
  <sheetFormatPr defaultRowHeight="15"/>
  <cols>
    <col min="1" max="1" width="26" customWidth="1"/>
    <col min="2" max="2" width="7" customWidth="1"/>
    <col min="3" max="3" width="90" customWidth="1"/>
  </cols>
  <sheetData>
    <row r="1">
      <c r="A1" s="3" t="inlineStr">
        <is>
          <t>Citation</t>
        </is>
      </c>
      <c r="B1" s="3" t="inlineStr">
        <is>
          <t>Page</t>
        </is>
      </c>
      <c r="C1" s="3" t="inlineStr">
        <is>
          <t>Context</t>
        </is>
      </c>
    </row>
    <row r="2">
      <c r="A2" s="1" t="inlineStr">
        <is>
          <t xml:space="preserve">52.216-1</t>
        </is>
      </c>
      <c r="B2" s="1">
        <v>3</v>
      </c>
      <c r="C2" s="2" t="inlineStr">
        <is>
          <t xml:space="preserve">25 2.1 52.216-1 TYPE OF CONTRACT (NOV 2025) (DEVIATION) ..................................................</t>
        </is>
      </c>
    </row>
    <row r="3">
      <c r="A3" s="1" t="inlineStr">
        <is>
          <t xml:space="preserve">52.225-10</t>
        </is>
      </c>
      <c r="B3" s="1">
        <v>3</v>
      </c>
      <c r="C3" s="2" t="inlineStr">
        <is>
          <t xml:space="preserve">25 2.2 52.225-10 NOTICE OF BUY AMERICAN REQUIREMENT—CONSTRUCTION MATERIALS (MAY 2014) ................................................................................................................................</t>
        </is>
      </c>
    </row>
    <row r="4">
      <c r="A4" s="1" t="inlineStr">
        <is>
          <t xml:space="preserve">52.228-17</t>
        </is>
      </c>
      <c r="B4" s="1">
        <v>3</v>
      </c>
      <c r="C4" s="2" t="inlineStr">
        <is>
          <t xml:space="preserve">25 2.3 52.228-17 INDIVIDUAL SURETY—PLEDGE OF ASSETS (BID GUARANTEE) (FEB 2021) ..........</t>
        </is>
      </c>
    </row>
    <row r="5">
      <c r="A5" s="1" t="inlineStr">
        <is>
          <t xml:space="preserve">52.233-2</t>
        </is>
      </c>
      <c r="B5" s="1">
        <v>3</v>
      </c>
      <c r="C5" s="2" t="inlineStr">
        <is>
          <t xml:space="preserve">26 2.4 52.233-2 SERVICE OF PROTEST (SEP 2006)....................................................................</t>
        </is>
      </c>
    </row>
    <row r="6">
      <c r="A6" s="1" t="inlineStr">
        <is>
          <t xml:space="preserve">52.237-1</t>
        </is>
      </c>
      <c r="B6" s="1">
        <v>3</v>
      </c>
      <c r="C6" s="2" t="inlineStr">
        <is>
          <t xml:space="preserve">26 2.5 52.237-1 SITE VISIT (APR 1984)....................................................................................</t>
        </is>
      </c>
    </row>
    <row r="7">
      <c r="A7" s="1" t="inlineStr">
        <is>
          <t xml:space="preserve">52.228-1</t>
        </is>
      </c>
      <c r="B7" s="1">
        <v>3</v>
      </c>
      <c r="C7" s="2" t="inlineStr">
        <is>
          <t xml:space="preserve">27 2.6 52.228-1 BID GUARANTEE (SEP 1996) ..........................................................................</t>
        </is>
      </c>
    </row>
    <row r="8">
      <c r="A8" s="1" t="inlineStr">
        <is>
          <t xml:space="preserve">52.222-90</t>
        </is>
      </c>
      <c r="B8" s="1">
        <v>3</v>
      </c>
      <c r="C8" s="2" t="inlineStr">
        <is>
          <t xml:space="preserve">27 2.7 52.222-90 ADDRESSING DEI DISCRIMINATION BY FEDERAL CONTRACTORS (DEVIATION APR 2026) ................................................................................................................................</t>
        </is>
      </c>
    </row>
    <row r="9">
      <c r="A9" s="1" t="inlineStr">
        <is>
          <t xml:space="preserve">52.225-12</t>
        </is>
      </c>
      <c r="B9" s="1">
        <v>3</v>
      </c>
      <c r="C9" s="2" t="inlineStr">
        <is>
          <t xml:space="preserve">27 2.8 52.225-12 NOTICE OF BUY AMERICAN REQUIREMENT—CONSTRUCTION MATERIALS UNDER TRADE AGREEMENTS (MAY 2014) ALTERNATE I (MAY 2014) AND ALTERNATE II (NOV 2023) ....</t>
        </is>
      </c>
    </row>
    <row r="10">
      <c r="A10" s="1" t="inlineStr">
        <is>
          <t xml:space="preserve">852.228-72</t>
        </is>
      </c>
      <c r="B10" s="1">
        <v>3</v>
      </c>
      <c r="C10" s="2" t="inlineStr">
        <is>
          <t xml:space="preserve">28 2.9 VAAR 852.228-72 ASSISTING SERVICE-DISABLED VETERAN-OWNED AND VETERAN-OWNED SMALL BUSINESSES IN OBTAINING BONDS (DEC 2009) ..........................................................</t>
        </is>
      </c>
    </row>
    <row r="11">
      <c r="A11" s="1" t="inlineStr">
        <is>
          <t xml:space="preserve">852.233-71</t>
        </is>
      </c>
      <c r="B11" s="1">
        <v>3</v>
      </c>
      <c r="C11" s="2" t="inlineStr">
        <is>
          <t xml:space="preserve">29 2.10 VAAR 852.233-71 ALTERNATE PROTEST PROCEDURE (OCT 2018) ..................................</t>
        </is>
      </c>
    </row>
    <row r="12">
      <c r="A12" s="1" t="inlineStr">
        <is>
          <t xml:space="preserve">852.236-71</t>
        </is>
      </c>
      <c r="B12" s="1">
        <v>3</v>
      </c>
      <c r="C12" s="2" t="inlineStr">
        <is>
          <t xml:space="preserve">30 2.11 VAAR 852.236-71 SPECIFICATIONS AND DRAWINGS FOR CONSTRUCTION (APR 2019) ....</t>
        </is>
      </c>
    </row>
    <row r="13">
      <c r="A13" s="1" t="inlineStr">
        <is>
          <t xml:space="preserve">52.240-90</t>
        </is>
      </c>
      <c r="B13" s="1">
        <v>3</v>
      </c>
      <c r="C13" s="2" t="inlineStr">
        <is>
          <t xml:space="preserve">30 2.12 52.240-90 SECURITY PROHIBITIONS AND EXCLUSIONS REPRESENTATIONS AND CERTIFICATIONS (NOV 2025) (DEVIATION) ...........................................................................</t>
        </is>
      </c>
    </row>
    <row r="14">
      <c r="A14" s="1" t="inlineStr">
        <is>
          <t xml:space="preserve">52.225-11</t>
        </is>
      </c>
      <c r="B14" s="1">
        <v>3</v>
      </c>
      <c r="C14" s="2" t="inlineStr">
        <is>
          <t xml:space="preserve">31 2.13 52.225-11 BUY AMERICAN—CONSTRUCTION MATERIALS UNDER TRADE AGREEMENTS (NOV 2025) (DEVIATION) ALTERNATE I (NOV 2025)...............................................................</t>
        </is>
      </c>
    </row>
    <row r="15">
      <c r="A15" s="1" t="inlineStr">
        <is>
          <t xml:space="preserve">52.252-1</t>
        </is>
      </c>
      <c r="B15" s="1">
        <v>3</v>
      </c>
      <c r="C15" s="2" t="inlineStr">
        <is>
          <t xml:space="preserve">35 2.14 52.252-1 SOLICITATION PROVISIONS INCORPORATED BY REFERENCE (FEB 1998) ...........</t>
        </is>
      </c>
    </row>
    <row r="16">
      <c r="A16" s="1" t="inlineStr">
        <is>
          <t xml:space="preserve">52.204-19</t>
        </is>
      </c>
      <c r="B16" s="1">
        <v>4</v>
      </c>
      <c r="C16" s="2" t="inlineStr">
        <is>
          <t xml:space="preserve">42 3.1 52.204-19 INCORPORATION BY REFERENCE OF REPRESENTATIONS AND CERTIFICATIONS (DEC 2014) ........................................................................................................................</t>
        </is>
      </c>
    </row>
    <row r="17">
      <c r="A17" s="1" t="inlineStr">
        <is>
          <t xml:space="preserve">852.219-73</t>
        </is>
      </c>
      <c r="B17" s="1">
        <v>4</v>
      </c>
      <c r="C17" s="2" t="inlineStr">
        <is>
          <t xml:space="preserve">42 3.2 VAAR 852.219-73 VA NOTICE OF TOTAL SET-ASIDE FOR CERTIFIED SERVICE-DISABLED VETERAN-OWNED SMALL BUSINESSES (JAN 2023) (DEVIATION) ............................................</t>
        </is>
      </c>
    </row>
    <row r="18">
      <c r="A18" s="1" t="inlineStr">
        <is>
          <t xml:space="preserve">852.219-75</t>
        </is>
      </c>
      <c r="B18" s="1">
        <v>4</v>
      </c>
      <c r="C18" s="2" t="inlineStr">
        <is>
          <t xml:space="preserve">42 3.3 VAAR 852.219-75 VA NOTICE OF LIMITATIONS ON SUBCONTRACTING—CERTIFICATE OF COMPLIANCE FOR SERVICES AND CONSTRUCTION (JAN 2023) (DEVIATION) ...........................</t>
        </is>
      </c>
    </row>
    <row r="19">
      <c r="A19" s="1" t="inlineStr">
        <is>
          <t xml:space="preserve">852.236-79</t>
        </is>
      </c>
      <c r="B19" s="1">
        <v>4</v>
      </c>
      <c r="C19" s="2" t="inlineStr">
        <is>
          <t xml:space="preserve">45 3.4 VAAR 852.236-79 CONTRACTOR PRODUCTION REPORT (APR 2019) .................................</t>
        </is>
      </c>
    </row>
    <row r="20">
      <c r="A20" s="1" t="inlineStr">
        <is>
          <t xml:space="preserve">52.223-2</t>
        </is>
      </c>
      <c r="B20" s="1">
        <v>4</v>
      </c>
      <c r="C20" s="2" t="inlineStr">
        <is>
          <t xml:space="preserve">47 3.6 52.223-2 REPORTING OF BIOBASED PRODUCTS UNDER SERVICE AND CONSTRUCTION CONTRACTS (NOV 2025) (DEVIATION) .................................................................................</t>
        </is>
      </c>
    </row>
    <row r="21">
      <c r="A21" s="1" t="inlineStr">
        <is>
          <t xml:space="preserve">52.225-9</t>
        </is>
      </c>
      <c r="B21" s="1">
        <v>4</v>
      </c>
      <c r="C21" s="2" t="inlineStr">
        <is>
          <t xml:space="preserve">56 3.7 52.225-9 BUY AMERICAN—CONSTRUCTION MATERIALS (DEVIATION) (NOV 2025) ............</t>
        </is>
      </c>
    </row>
    <row r="22">
      <c r="A22" s="1" t="inlineStr">
        <is>
          <t xml:space="preserve">52.240-91</t>
        </is>
      </c>
      <c r="B22" s="1">
        <v>4</v>
      </c>
      <c r="C22" s="2" t="inlineStr">
        <is>
          <t xml:space="preserve">57 3.8 52.240-91 SECURITY PROHIBITIONS AND EXCLUSIONS (NOV 2025) (DEVIATION) .............</t>
        </is>
      </c>
    </row>
    <row r="23">
      <c r="A23" s="1" t="inlineStr">
        <is>
          <t xml:space="preserve">52.252-2</t>
        </is>
      </c>
      <c r="B23" s="1">
        <v>4</v>
      </c>
      <c r="C23" s="2" t="inlineStr">
        <is>
          <t xml:space="preserve">62 3.9 52.252-2 CLAUSES INCORPORATED BY REFERENCE (FEB 1998) .......................................</t>
        </is>
      </c>
    </row>
    <row r="24">
      <c r="A24" s="1" t="inlineStr">
        <is>
          <t xml:space="preserve">52.203-14</t>
        </is>
      </c>
      <c r="B24" s="1">
        <v>4</v>
      </c>
      <c r="C24" s="2" t="inlineStr">
        <is>
          <t xml:space="preserve">73 4.1 52.203-14 DISPLAY OF HOTLINE POSTER(S) (NOV 2021) ...................................................</t>
        </is>
      </c>
    </row>
    <row r="25">
      <c r="A25" s="1" t="inlineStr">
        <is>
          <t xml:space="preserve">52.219-28</t>
        </is>
      </c>
      <c r="B25" s="1">
        <v>4</v>
      </c>
      <c r="C25" s="2" t="inlineStr">
        <is>
          <t xml:space="preserve">73 4.2 52.219-28 POSTAWARD SMALL BUSINESS PROGRAM REREPRESENTATION (NOV 2025) (DEVIATION) ALTERNATE I (NOV 2025) ................................................................................</t>
        </is>
      </c>
    </row>
    <row r="26">
      <c r="A26" s="1" t="inlineStr">
        <is>
          <t xml:space="preserve">52.211-12</t>
        </is>
      </c>
      <c r="B26" s="1">
        <v>4</v>
      </c>
      <c r="C26" s="2" t="inlineStr">
        <is>
          <t xml:space="preserve">74 4.3 52.211-12 LIQUIDATED DAMAGES—CONSTRUCTION (SEPT 2000) ..................................</t>
        </is>
      </c>
    </row>
    <row r="27">
      <c r="A27" s="1" t="inlineStr">
        <is>
          <t xml:space="preserve">852.204-72</t>
        </is>
      </c>
      <c r="B27" s="1">
        <v>4</v>
      </c>
      <c r="C27" s="2" t="inlineStr">
        <is>
          <t xml:space="preserve">76 4.4 VAAR 852.204-72 PERSONNEL VETTING AND CREDENTIALING (DEVIATION) (MAR 2026) ..</t>
        </is>
      </c>
    </row>
    <row r="28">
      <c r="A28" s="1" t="inlineStr">
        <is>
          <t xml:space="preserve">52.219-14</t>
        </is>
      </c>
      <c r="B28" s="1">
        <v>8</v>
      </c>
      <c r="C28" s="2" t="inlineStr">
        <is>
          <t xml:space="preserve">12. LIMITATIONS ON SUBCONTRACTING (LOS) (Reference Contract Clause FAR 52.219-14 for further</t>
        </is>
      </c>
    </row>
    <row r="29">
      <c r="A29" s="1" t="inlineStr">
        <is>
          <t xml:space="preserve">852.219-75</t>
        </is>
      </c>
      <c r="B29" s="1">
        <v>8</v>
      </c>
      <c r="C29" s="2" t="inlineStr">
        <is>
          <t xml:space="preserve">12.1. Completed Mandatory LOS Certification form and VAAR 852.219-75 VA NOTICE OF LIMITATIONS</t>
        </is>
      </c>
    </row>
    <row r="30">
      <c r="A30" s="1" t="inlineStr">
        <is>
          <t xml:space="preserve">52.232-18</t>
        </is>
      </c>
      <c r="B30" s="1">
        <v>8</v>
      </c>
      <c r="C30" s="2" t="inlineStr">
        <is>
          <t xml:space="preserve">Award is subject to availability of funds, in accordance with FAR 52.232-18 Availability of Funds.</t>
        </is>
      </c>
    </row>
    <row r="31">
      <c r="A31" s="1" t="inlineStr">
        <is>
          <t xml:space="preserve">52.228-15</t>
        </is>
      </c>
      <c r="B31" s="1">
        <v>8</v>
      </c>
      <c r="C31" s="2" t="inlineStr">
        <is>
          <t xml:space="preserve">Refer to FAR 52.228-15 for additional information on applicability.</t>
        </is>
      </c>
    </row>
    <row r="32">
      <c r="A32" s="1" t="inlineStr">
        <is>
          <t xml:space="preserve">52.228-1</t>
        </is>
      </c>
      <c r="B32" s="1">
        <v>8</v>
      </c>
      <c r="C32" s="2" t="inlineStr">
        <is>
          <t xml:space="preserve">Per FAR Clause 52.228-1 Bid Guarantee, the amount of the bid guarantee shall be 20 percent of the bid price or $3,000,000, whichever is less.</t>
        </is>
      </c>
    </row>
    <row r="33">
      <c r="A33" s="1" t="inlineStr">
        <is>
          <t xml:space="preserve">52.222-54</t>
        </is>
      </c>
      <c r="B33" s="1">
        <v>9</v>
      </c>
      <c r="C33" s="2" t="inlineStr">
        <is>
          <t xml:space="preserve">(FAR 52.222-54).</t>
        </is>
      </c>
    </row>
    <row r="34">
      <c r="A34" s="1" t="inlineStr">
        <is>
          <t xml:space="preserve">52.204-14</t>
        </is>
      </c>
      <c r="B34" s="1">
        <v>9</v>
      </c>
      <c r="C34" s="2" t="inlineStr">
        <is>
          <t xml:space="preserve">21. Section 743(a)(3) of Division C of Public Law 111-117: Companies awarded a contract with the federal government shall comply with the annual reporting requirements of 52.204-14, Service Contract Reporting Requirements and 52.204-15, Service Contract Reporting Requirements for Indefinite-Deliver…</t>
        </is>
      </c>
    </row>
    <row r="35">
      <c r="A35" s="1" t="inlineStr">
        <is>
          <t xml:space="preserve">52.204-15</t>
        </is>
      </c>
      <c r="B35" s="1">
        <v>9</v>
      </c>
      <c r="C35" s="2" t="inlineStr">
        <is>
          <t xml:space="preserve">21. Section 743(a)(3) of Division C of Public Law 111-117: Companies awarded a contract with the federal government shall comply with the annual reporting requirements of 52.204-14, Service Contract Reporting Requirements and 52.204-15, Service Contract Reporting Requirements for Indefinite-Deliver…</t>
        </is>
      </c>
    </row>
    <row r="36">
      <c r="A36" s="1" t="inlineStr">
        <is>
          <t xml:space="preserve">Public Law 111-117</t>
        </is>
      </c>
      <c r="B36" s="1">
        <v>9</v>
      </c>
      <c r="C36" s="2" t="inlineStr">
        <is>
          <t xml:space="preserve">21. Section 743(a)(3) of Division C of Public Law 111-117: Companies awarded a contract with the federal government shall comply with the annual reporting requirements of 52.204-14, Service Contract Reporting Requirements and 52.204-15, Service Contract Reporting Requirements for Indefinite-Deliver…</t>
        </is>
      </c>
    </row>
    <row r="37">
      <c r="A37" s="1" t="inlineStr">
        <is>
          <t xml:space="preserve">52.222-25</t>
        </is>
      </c>
      <c r="B37" s="1">
        <v>10</v>
      </c>
      <c r="C37" s="2" t="inlineStr">
        <is>
          <t xml:space="preserve">Examples include 52.222-25, Affirmative Action Compliance, and paragraph (d) of 52.212-3, Offeror Representations and Certifications—Commercial Products and Commercial Services.</t>
        </is>
      </c>
    </row>
    <row r="38">
      <c r="A38" s="1" t="inlineStr">
        <is>
          <t xml:space="preserve">52.212-3</t>
        </is>
      </c>
      <c r="B38" s="1">
        <v>10</v>
      </c>
      <c r="C38" s="2" t="inlineStr">
        <is>
          <t xml:space="preserve">Examples include 52.222-25, Affirmative Action Compliance, and paragraph (d) of 52.212-3, Offeror Representations and Certifications—Commercial Products and Commercial Services.</t>
        </is>
      </c>
    </row>
    <row r="39">
      <c r="A39" s="1" t="inlineStr">
        <is>
          <t xml:space="preserve">52.215-1</t>
        </is>
      </c>
      <c r="B39" s="1">
        <v>13</v>
      </c>
      <c r="C39" s="2" t="inlineStr">
        <is>
          <t xml:space="preserve">4.8. Proprietary Data: Each page of the offeror’s proposals must be reviewed and marked as to proprietary data content by the offeror in strict compliance with FAR 52.215-1.</t>
        </is>
      </c>
    </row>
    <row r="40">
      <c r="A40" s="1" t="inlineStr">
        <is>
          <t xml:space="preserve">852.219-75</t>
        </is>
      </c>
      <c r="B40" s="1">
        <v>14</v>
      </c>
      <c r="C40" s="2" t="inlineStr">
        <is>
          <t xml:space="preserve">(j) Completed Mandatory (LOS) Certification: Completed Mandatory (LOS) Certification Form and VAAR 852.219-75 VA NOTICE OF LIMITATIONS ON SUBCONTRACTING—CERTIFICATE OF COMPLIANCE FOR SERVICES AND CONSTRUCTION (SEP 2021) (DEVIATION) shall be submitted in a separate PDF document (do not combine/save …</t>
        </is>
      </c>
    </row>
    <row r="41">
      <c r="A41" s="1" t="inlineStr">
        <is>
          <t xml:space="preserve">852.219-73</t>
        </is>
      </c>
      <c r="B41" s="1">
        <v>15</v>
      </c>
      <c r="C41" s="2" t="inlineStr">
        <is>
          <t xml:space="preserve">8. NOTE: Price breakdown shall be indicative of showing at least 15 percent of the cost of the contract performance incurred for personnel will be spent on the concern's employees or the employees of other eligible service-disabled veteran-owned small business concerns in accordance with VAAR 852.2…</t>
        </is>
      </c>
    </row>
    <row r="42">
      <c r="A42" s="1" t="inlineStr">
        <is>
          <t xml:space="preserve">52.216-1</t>
        </is>
      </c>
      <c r="B42" s="1">
        <v>25</v>
      </c>
      <c r="C42" s="2" t="inlineStr">
        <is>
          <t xml:space="preserve">2.1 52.216-1 TYPE OF CONTRACT (NOV 2025) (DEVIATION)</t>
        </is>
      </c>
    </row>
    <row r="43">
      <c r="A43" s="1" t="inlineStr">
        <is>
          <t xml:space="preserve">52.225-10</t>
        </is>
      </c>
      <c r="B43" s="1">
        <v>25</v>
      </c>
      <c r="C43" s="2" t="inlineStr">
        <is>
          <t xml:space="preserve">(End of Provision) 2.2 52.225-10 NOTICE OF BUY AMERICAN REQUIREMENT—CONSTRUCTION MATERIALS (MAY 2014) (a) Definitions.</t>
        </is>
      </c>
    </row>
    <row r="44">
      <c r="A44" s="1" t="inlineStr">
        <is>
          <t xml:space="preserve">52.225-9</t>
        </is>
      </c>
      <c r="B44" s="1">
        <v>25</v>
      </c>
      <c r="C44" s="2" t="inlineStr">
        <is>
          <t xml:space="preserve">"Commercially available off-the-shelf (COTS) item," "construction material," "domestic construction material," and "foreign construction material," as used in this provision, are defined in the clause of this solicitation entitled "Buy American—Construction Materials" (Federal Acquisition Regulatio…</t>
        </is>
      </c>
    </row>
    <row r="45">
      <c r="A45" s="1" t="inlineStr">
        <is>
          <t xml:space="preserve">52.225-9</t>
        </is>
      </c>
      <c r="B45" s="1">
        <v>26</v>
      </c>
      <c r="C45" s="2" t="inlineStr">
        <is>
          <t xml:space="preserve">(3) If the Government determines that a particular exception requested in accordance with paragraph (c) of the clause at FAR 52.225-9 does not apply, the Government will evaluate only those offers based on use of the equivalent domestic construction material, and the offeror shall be required to fu…</t>
        </is>
      </c>
    </row>
    <row r="46">
      <c r="A46" s="1" t="inlineStr">
        <is>
          <t xml:space="preserve">52.228-17</t>
        </is>
      </c>
      <c r="B46" s="1">
        <v>26</v>
      </c>
      <c r="C46" s="2" t="inlineStr">
        <is>
          <t xml:space="preserve">(End of Provision) 2.3 52.228-17 INDIVIDUAL SURETY—PLEDGE OF ASSETS (BID GUARANTEE) (FEB 2021) (a) Offerors shall obtain from each person acting as an individual surety on a bid guarantee— (1) A pledge of assets that meets the eligibility, valuation, and security requirements described in the Feder…</t>
        </is>
      </c>
    </row>
    <row r="47">
      <c r="A47" s="1" t="inlineStr">
        <is>
          <t xml:space="preserve">52.233-2</t>
        </is>
      </c>
      <c r="B47" s="1">
        <v>26</v>
      </c>
      <c r="C47" s="2" t="inlineStr">
        <is>
          <t xml:space="preserve">(End of Provision) 2.4 52.233-2 SERVICE OF PROTEST (SEP 2006)</t>
        </is>
      </c>
    </row>
    <row r="48">
      <c r="A48" s="1" t="inlineStr">
        <is>
          <t xml:space="preserve">52.237-1</t>
        </is>
      </c>
      <c r="B48" s="1">
        <v>27</v>
      </c>
      <c r="C48" s="2" t="inlineStr">
        <is>
          <t xml:space="preserve">(End of Provision) 2.5 52.237-1 SITE VISIT (APR 1984)</t>
        </is>
      </c>
    </row>
    <row r="49">
      <c r="A49" s="1" t="inlineStr">
        <is>
          <t xml:space="preserve">52.228-1</t>
        </is>
      </c>
      <c r="B49" s="1">
        <v>27</v>
      </c>
      <c r="C49" s="2" t="inlineStr">
        <is>
          <t xml:space="preserve">(End of Provision) 2.6 52.228-1 BID GUARANTEE (SEP 1996)</t>
        </is>
      </c>
    </row>
    <row r="50">
      <c r="A50" s="1" t="inlineStr">
        <is>
          <t xml:space="preserve">52.222-90</t>
        </is>
      </c>
      <c r="B50" s="1">
        <v>27</v>
      </c>
      <c r="C50" s="2" t="inlineStr">
        <is>
          <t xml:space="preserve">(End of Provision) 2.7 52.222-90 ADDRESSING DEI DISCRIMINATION BY FEDERAL CONTRACTORS (DEVIATION APR 2026) (a)Definitions.</t>
        </is>
      </c>
    </row>
    <row r="51">
      <c r="A51" s="1" t="inlineStr">
        <is>
          <t xml:space="preserve">31 U.S.C. 3729(b)(4)</t>
        </is>
      </c>
      <c r="B51" s="1">
        <v>28</v>
      </c>
      <c r="C51" s="2" t="inlineStr">
        <is>
          <t xml:space="preserve">(6) The Contractor recognizes that compliance with the requirements of this clause are material to the Government's payment decisions for purposes of 31 U.S.C. 3729(b)(4).</t>
        </is>
      </c>
    </row>
    <row r="52">
      <c r="A52" s="1" t="inlineStr">
        <is>
          <t xml:space="preserve">52.225-12</t>
        </is>
      </c>
      <c r="B52" s="1">
        <v>28</v>
      </c>
      <c r="C52" s="2" t="inlineStr">
        <is>
          <t xml:space="preserve">(End of Clause) 2.8 52.225-12 NOTICE OF BUY AMERICAN REQUIREMENT—CONSTRUCTION MATERIALS UNDER TRADE AGREEMENTS (MAY 2014) ALTERNATE I (MAY 2014) AND ALTERNATE II (NOV 2023) (a) Definitions.</t>
        </is>
      </c>
    </row>
    <row r="53">
      <c r="A53" s="1" t="inlineStr">
        <is>
          <t xml:space="preserve">52.225-11</t>
        </is>
      </c>
      <c r="B53" s="1">
        <v>28</v>
      </c>
      <c r="C53" s="2" t="inlineStr">
        <is>
          <t xml:space="preserve">"Bahraini, Mexican, or Omani construction material," "commercially available off-theshelf (COTS) item," "construction material," "designated country construction material," "domestic construction material," and "foreign construction material," as used in this provision, are defined in the clause of…</t>
        </is>
      </c>
    </row>
    <row r="54">
      <c r="A54" s="1" t="inlineStr">
        <is>
          <t xml:space="preserve">52.225-11</t>
        </is>
      </c>
      <c r="B54" s="1">
        <v>29</v>
      </c>
      <c r="C54" s="2" t="inlineStr">
        <is>
          <t xml:space="preserve">(1) The Government will evaluate an offer requesting exception to the requirements of the Buy American statute, based on claimed unreasonable cost of domestic construction materials, by adding to the offered price the appropriate percentage of the cost of such foreign construction material, as spec…</t>
        </is>
      </c>
    </row>
    <row r="55">
      <c r="A55" s="1" t="inlineStr">
        <is>
          <t xml:space="preserve">852.228-72</t>
        </is>
      </c>
      <c r="B55" s="1">
        <v>29</v>
      </c>
      <c r="C55" s="2" t="inlineStr">
        <is>
          <t xml:space="preserve">2.9 VAAR 852.228-72 ASSISTING SERVICE-DISABLED VETERAN-OWNED AND VETERAN-OWNED SMALL</t>
        </is>
      </c>
    </row>
    <row r="56">
      <c r="A56" s="1" t="inlineStr">
        <is>
          <t xml:space="preserve">852.233-71</t>
        </is>
      </c>
      <c r="B56" s="1">
        <v>30</v>
      </c>
      <c r="C56" s="2" t="inlineStr">
        <is>
          <t xml:space="preserve">2.10 VAAR 852.233-71 ALTERNATE PROTEST PROCEDURE (OCT 2018)</t>
        </is>
      </c>
    </row>
    <row r="57">
      <c r="A57" s="1" t="inlineStr">
        <is>
          <t xml:space="preserve">852.236-71</t>
        </is>
      </c>
      <c r="B57" s="1">
        <v>30</v>
      </c>
      <c r="C57" s="2" t="inlineStr">
        <is>
          <t xml:space="preserve">2.11 VAAR 852.236-71 SPECIFICATIONS AND DRAWINGS FOR CONSTRUCTION (APR 2019)</t>
        </is>
      </c>
    </row>
    <row r="58">
      <c r="A58" s="1" t="inlineStr">
        <is>
          <t xml:space="preserve">52.240-90</t>
        </is>
      </c>
      <c r="B58" s="1">
        <v>31</v>
      </c>
      <c r="C58" s="2" t="inlineStr">
        <is>
          <t xml:space="preserve">(End of Clause) 2.12 52.240-90 SECURITY PROHIBITIONS AND EXCLUSIONS REPRESENTATIONS AND CERTIFICATIONS (NOV 2025) (DEVIATION) (a) Definitions.</t>
        </is>
      </c>
    </row>
    <row r="59">
      <c r="A59" s="1" t="inlineStr">
        <is>
          <t xml:space="preserve">52.240-91</t>
        </is>
      </c>
      <c r="B59" s="1">
        <v>31</v>
      </c>
      <c r="C59" s="2" t="inlineStr">
        <is>
          <t xml:space="preserve">As used in this provision— Backhaul, covered article, covered telecommunications equipment or services, critical technology, FASCSA order, Intelligence community, interconnection arrangements, national security system, roaming, sensitive compartmented information, sensitive compartmented informatio…</t>
        </is>
      </c>
    </row>
    <row r="60">
      <c r="A60" s="1" t="inlineStr">
        <is>
          <t xml:space="preserve">50 U.S.C. 1701</t>
        </is>
      </c>
      <c r="B60" s="1">
        <v>31</v>
      </c>
      <c r="C60" s="2" t="inlineStr">
        <is>
          <t xml:space="preserve">Marginalized populations of Sudan means— (1) Adversely affected groups in regions authorized to receive assistance under section 8(c) of the Darfur Peace and Accountability Act (Pub. L. 109-344) (50 U.S.C. 1701 note); and</t>
        </is>
      </c>
    </row>
    <row r="61">
      <c r="A61" s="1" t="inlineStr">
        <is>
          <t xml:space="preserve">Pub. L. 109-344</t>
        </is>
      </c>
      <c r="B61" s="1">
        <v>31</v>
      </c>
      <c r="C61" s="2" t="inlineStr">
        <is>
          <t xml:space="preserve">Marginalized populations of Sudan means— (1) Adversely affected groups in regions authorized to receive assistance under section 8(c) of the Darfur Peace and Accountability Act (Pub. L. 109-344) (50 U.S.C. 1701 note); and</t>
        </is>
      </c>
    </row>
    <row r="62">
      <c r="A62" s="1" t="inlineStr">
        <is>
          <t xml:space="preserve">Pub. L. 110-174</t>
        </is>
      </c>
      <c r="B62" s="1">
        <v>31</v>
      </c>
      <c r="C62" s="2" t="inlineStr">
        <is>
          <t xml:space="preserve">Restricted business operations means business operations in Sudan that include power production activities, mineral extraction activities, oil-related activities, or the production of military equipment, as those terms are defined in the Sudan Accountability and Divestment Act of 2007 (Pub. L. 110-…</t>
        </is>
      </c>
    </row>
    <row r="63">
      <c r="A63" s="1" t="inlineStr">
        <is>
          <t xml:space="preserve">50 U.S.C. 1702(b)(3)</t>
        </is>
      </c>
      <c r="B63" s="1">
        <v>32</v>
      </c>
      <c r="C63" s="2" t="inlineStr">
        <is>
          <t xml:space="preserve">(2) Does not include information or informational materials the export of which the President does not have the authority to regulate or prohibit pursuant to section 203(b)(3) of the International Emergency Economic Powers Act (50 U.S.C. 1702(b)(3)).</t>
        </is>
      </c>
    </row>
    <row r="64">
      <c r="A64" s="1" t="inlineStr">
        <is>
          <t xml:space="preserve">52.240-91</t>
        </is>
      </c>
      <c r="B64" s="1">
        <v>32</v>
      </c>
      <c r="C64" s="2" t="inlineStr">
        <is>
          <t xml:space="preserve">(i) The Offeror shall search in SAM for the phrase “FASCSA order” for any covered article, or any products or services produced or provided by a source, if there is an applicable FASCSA order described in paragraph (e) of FAR 52.240-91, Security Prohibitions and Exclusions.</t>
        </is>
      </c>
    </row>
    <row r="65">
      <c r="A65" s="1" t="inlineStr">
        <is>
          <t xml:space="preserve">40.204-1</t>
        </is>
      </c>
      <c r="B65" s="1">
        <v>32</v>
      </c>
      <c r="C65" s="2" t="inlineStr">
        <is>
          <t xml:space="preserve">(ii) The Offeror shall review the solicitation for any FASCSA orders that are not in SAM but are effective and apply to the solicitation and resultant contract (see FAR 40.204-1(c)(2)).</t>
        </is>
      </c>
    </row>
    <row r="66">
      <c r="A66" s="1" t="inlineStr">
        <is>
          <t xml:space="preserve">40.203-3</t>
        </is>
      </c>
      <c r="B66" s="1">
        <v>33</v>
      </c>
      <c r="C66" s="2" t="inlineStr">
        <is>
          <t xml:space="preserve">(1) Except as provided in paragraph (f)(2) of this provision or if a waiver has been granted in accordance with FAR 40.203-3, the offeror, after conducting a reasonable inquiry (that looks at any information in the offeror’s possession but does not need to include an internal or third-party audit),…</t>
        </is>
      </c>
    </row>
    <row r="67">
      <c r="A67" s="1" t="inlineStr">
        <is>
          <t xml:space="preserve">50 U.S.C. 1701</t>
        </is>
      </c>
      <c r="B67" s="1">
        <v>33</v>
      </c>
      <c r="C67" s="2" t="inlineStr">
        <is>
          <t xml:space="preserve">(ii) Certifies that the offeror, or any person (as defined at section 15 of the Iran Sanctions Act of 1996, Pub. L. 104-172, 50 U.S.C. 1701 note) owned or controlled by the offeror, does not engage in any activities for which sanctions may be imposed under section 5 of the Act.</t>
        </is>
      </c>
    </row>
    <row r="68">
      <c r="A68" s="1" t="inlineStr">
        <is>
          <t xml:space="preserve">Pub. L. 104-172</t>
        </is>
      </c>
      <c r="B68" s="1">
        <v>33</v>
      </c>
      <c r="C68" s="2" t="inlineStr">
        <is>
          <t xml:space="preserve">(ii) Certifies that the offeror, or any person (as defined at section 15 of the Iran Sanctions Act of 1996, Pub. L. 104-172, 50 U.S.C. 1701 note) owned or controlled by the offeror, does not engage in any activities for which sanctions may be imposed under section 5 of the Act.</t>
        </is>
      </c>
    </row>
    <row r="69">
      <c r="A69" s="1" t="inlineStr">
        <is>
          <t xml:space="preserve">52.225-6</t>
        </is>
      </c>
      <c r="B69" s="1">
        <v>33</v>
      </c>
      <c r="C69" s="2" t="inlineStr">
        <is>
          <t xml:space="preserve">(2) Exception for trade agreements. The representation and certification requirements of paragraph (f)(1) of this provision do not apply if— (i) This solicitation includes a trade agreements notice or certification (e.g., 52.225-6, Trade Agreements Certificate); and</t>
        </is>
      </c>
    </row>
    <row r="70">
      <c r="A70" s="1" t="inlineStr">
        <is>
          <t xml:space="preserve">52.225-11</t>
        </is>
      </c>
      <c r="B70" s="1">
        <v>35</v>
      </c>
      <c r="C70" s="2" t="inlineStr">
        <is>
          <t xml:space="preserve">(End of Provision) 2.13 52.225-11 BUY AMERICAN—CONSTRUCTION MATERIALS UNDER TRADE AGREEMENTS (NOV 2025) (DEVIATION) ALTERNATE I (NOV 2025)</t>
        </is>
      </c>
    </row>
    <row r="71">
      <c r="A71" s="1" t="inlineStr">
        <is>
          <t xml:space="preserve">46 U.S.C. 40102(4)</t>
        </is>
      </c>
      <c r="B71" s="1">
        <v>35</v>
      </c>
      <c r="C71" s="2" t="inlineStr">
        <is>
          <t xml:space="preserve">(iii) Offered to the Government, under a contract or subcontract at any tier, without modification, in the same form in which it is sold in the commercial marketplace; and (2) Does not include bulk cargo, as defined in 46 U.S.C. 40102(4), such as agricultural products and petroleum products.</t>
        </is>
      </c>
    </row>
    <row r="72">
      <c r="A72" s="1" t="inlineStr">
        <is>
          <t xml:space="preserve">41 U.S.C. 1907</t>
        </is>
      </c>
      <c r="B72" s="1">
        <v>38</v>
      </c>
      <c r="C72" s="2" t="inlineStr">
        <is>
          <t xml:space="preserve">In accordance with 41 U.S.C. 1907, the domestic content test of the Buy American statute is waived for construction material that is a COTS item, except that for construction material that consists wholly or predominantly of iron or steel or a combination of both, the domestic content test is appli…</t>
        </is>
      </c>
    </row>
    <row r="73">
      <c r="A73" s="1" t="inlineStr">
        <is>
          <t xml:space="preserve">52.252-1</t>
        </is>
      </c>
      <c r="B73" s="1">
        <v>41</v>
      </c>
      <c r="C73" s="2" t="inlineStr">
        <is>
          <t xml:space="preserve">Foreign construction material Domestic construction material (End of Clause) 2.14 52.252-1 SOLICITATION PROVISIONS INCORPORATED BY REFERENCE (FEB 1998) This solicitation incorporates one or more solicitation provisions by reference, with the same force and effect as if they were given in full text.</t>
        </is>
      </c>
    </row>
    <row r="74">
      <c r="A74" s="1" t="inlineStr">
        <is>
          <t xml:space="preserve">52.204-13</t>
        </is>
      </c>
      <c r="B74" s="1">
        <v>41</v>
      </c>
      <c r="C74" s="2" t="inlineStr">
        <is>
          <t xml:space="preserve">52.204-13</t>
        </is>
      </c>
    </row>
    <row r="75">
      <c r="A75" s="1" t="inlineStr">
        <is>
          <t xml:space="preserve">52.215-1</t>
        </is>
      </c>
      <c r="B75" s="1">
        <v>41</v>
      </c>
      <c r="C75" s="2" t="inlineStr">
        <is>
          <t xml:space="preserve">52.215-1</t>
        </is>
      </c>
    </row>
    <row r="76">
      <c r="A76" s="1" t="inlineStr">
        <is>
          <t xml:space="preserve">52.229-11</t>
        </is>
      </c>
      <c r="B76" s="1">
        <v>41</v>
      </c>
      <c r="C76" s="2" t="inlineStr">
        <is>
          <t xml:space="preserve">52.229-11</t>
        </is>
      </c>
    </row>
    <row r="77">
      <c r="A77" s="1" t="inlineStr">
        <is>
          <t xml:space="preserve">852.233-70</t>
        </is>
      </c>
      <c r="B77" s="1">
        <v>41</v>
      </c>
      <c r="C77" s="2" t="inlineStr">
        <is>
          <t xml:space="preserve">852.233-70</t>
        </is>
      </c>
    </row>
    <row r="78">
      <c r="A78" s="1" t="inlineStr">
        <is>
          <t xml:space="preserve">852.223-70</t>
        </is>
      </c>
      <c r="B78" s="1">
        <v>41</v>
      </c>
      <c r="C78" s="2" t="inlineStr">
        <is>
          <t xml:space="preserve">852.223-70</t>
        </is>
      </c>
    </row>
    <row r="79">
      <c r="A79" s="1" t="inlineStr">
        <is>
          <t xml:space="preserve">852.239-75</t>
        </is>
      </c>
      <c r="B79" s="1">
        <v>41</v>
      </c>
      <c r="C79" s="2" t="inlineStr">
        <is>
          <t xml:space="preserve">852.239-75</t>
        </is>
      </c>
    </row>
    <row r="80">
      <c r="A80" s="1" t="inlineStr">
        <is>
          <t xml:space="preserve">52.204-19</t>
        </is>
      </c>
      <c r="B80" s="1">
        <v>42</v>
      </c>
      <c r="C80" s="2" t="inlineStr">
        <is>
          <t xml:space="preserve">3.1 52.204-19 INCORPORATION BY REFERENCE OF REPRESENTATIONS AND CERTIFICATIONS (DEC 2014)</t>
        </is>
      </c>
    </row>
    <row r="81">
      <c r="A81" s="1" t="inlineStr">
        <is>
          <t xml:space="preserve">852.219-73</t>
        </is>
      </c>
      <c r="B81" s="1">
        <v>42</v>
      </c>
      <c r="C81" s="2" t="inlineStr">
        <is>
          <t xml:space="preserve">3.2 VAAR 852.219-73 VA NOTICE OF TOTAL SET-ASIDE FOR CERTIFIED SERVICE-DISABLED VETERAN-</t>
        </is>
      </c>
    </row>
    <row r="82">
      <c r="A82" s="1" t="inlineStr">
        <is>
          <t xml:space="preserve">13 CFR 128</t>
        </is>
      </c>
      <c r="B82" s="1">
        <v>42</v>
      </c>
      <c r="C82" s="2" t="inlineStr">
        <is>
          <t xml:space="preserve">(iv) The business has been certified for ownership and control pursuant to 38 U.S.C. 8127, 13 CFR 128, and is listed as certified in the SBA certification database at https://veterans.certify.sba.gov/; and</t>
        </is>
      </c>
    </row>
    <row r="83">
      <c r="A83" s="1" t="inlineStr">
        <is>
          <t xml:space="preserve">38 U.S.C. 8127</t>
        </is>
      </c>
      <c r="B83" s="1">
        <v>42</v>
      </c>
      <c r="C83" s="2" t="inlineStr">
        <is>
          <t xml:space="preserve">(iv) The business has been certified for ownership and control pursuant to 38 U.S.C. 8127, 13 CFR 128, and is listed as certified in the SBA certification database at https://veterans.certify.sba.gov/; and</t>
        </is>
      </c>
    </row>
    <row r="84">
      <c r="A84" s="1" t="inlineStr">
        <is>
          <t xml:space="preserve">38 U.S.C. 101(2)</t>
        </is>
      </c>
      <c r="B84" s="1">
        <v>42</v>
      </c>
      <c r="C84" s="2" t="inlineStr">
        <is>
          <t xml:space="preserve">(2) The term ‘‘Service-disabled Veteran’’ means a Veteran, as defined in 38 U.S.C. 101(2), with a disability that is service-connected, as defined in 38 U.S.C. 101(16).</t>
        </is>
      </c>
    </row>
    <row r="85">
      <c r="A85" s="1" t="inlineStr">
        <is>
          <t xml:space="preserve">38 U.S.C. 101(16)</t>
        </is>
      </c>
      <c r="B85" s="1">
        <v>42</v>
      </c>
      <c r="C85" s="2" t="inlineStr">
        <is>
          <t xml:space="preserve">(2) The term ‘‘Service-disabled Veteran’’ means a Veteran, as defined in 38 U.S.C. 101(2), with a disability that is service-connected, as defined in 38 U.S.C. 101(16).</t>
        </is>
      </c>
    </row>
    <row r="86">
      <c r="A86" s="1" t="inlineStr">
        <is>
          <t xml:space="preserve">15 U.S.C. 632</t>
        </is>
      </c>
      <c r="B86" s="1">
        <v>42</v>
      </c>
      <c r="C86" s="2" t="inlineStr">
        <is>
          <t xml:space="preserve">(3) The term ‘‘small business concern’’ has the meaning given that term under section 3 of the Small Business Act (15 U.S.C. 632).</t>
        </is>
      </c>
    </row>
    <row r="87">
      <c r="A87" s="1" t="inlineStr">
        <is>
          <t xml:space="preserve">15 U.S.C. 632(q)(2)</t>
        </is>
      </c>
      <c r="B87" s="1">
        <v>42</v>
      </c>
      <c r="C87" s="2" t="inlineStr">
        <is>
          <t xml:space="preserve">(4) The term ‘‘small business concern owned and controlled by Veterans with service-connected disabilities’’ has the meaning given the term ‘‘small business concern owned and controlled by servicedisabled veterans’’ under section 3(q)(2) of the Small Business Act (15 U.S.C. 632(q)(2)).</t>
        </is>
      </c>
    </row>
    <row r="88">
      <c r="A88" s="1" t="inlineStr">
        <is>
          <t xml:space="preserve">13 CFR 128.102</t>
        </is>
      </c>
      <c r="B88" s="1">
        <v>43</v>
      </c>
      <c r="C88" s="2" t="inlineStr">
        <is>
          <t xml:space="preserve">13 CFR 128.102).</t>
        </is>
      </c>
    </row>
    <row r="89">
      <c r="A89" s="1" t="inlineStr">
        <is>
          <t xml:space="preserve">13 CFR 128</t>
        </is>
      </c>
      <c r="B89" s="1">
        <v>43</v>
      </c>
      <c r="C89" s="2" t="inlineStr">
        <is>
          <t xml:space="preserve">In order for a concern to submit an offer and be eligible for the award of an SDVOSB setaside or sole source contract, the concern must qualify as a small business concern under the size standard corresponding to the NAICS code assigned to the contract and be listed as an SDVOSB participant in the …</t>
        </is>
      </c>
    </row>
    <row r="90">
      <c r="A90" s="1" t="inlineStr">
        <is>
          <t xml:space="preserve">38 U.S.C. 8127(e)</t>
        </is>
      </c>
      <c r="B90" s="1">
        <v>43</v>
      </c>
      <c r="C90" s="2" t="inlineStr">
        <is>
          <t xml:space="preserve">(c) Representation. Pursuant to 38 U.S.C. 8127(e), only certified SDVOSBs listed in the SBA certification database are considered eligible to receive award of a resulting contract.</t>
        </is>
      </c>
    </row>
    <row r="91">
      <c r="A91" s="1" t="inlineStr">
        <is>
          <t xml:space="preserve">13 CFR 121</t>
        </is>
      </c>
      <c r="B91" s="1">
        <v>43</v>
      </c>
      <c r="C91" s="2" t="inlineStr">
        <is>
          <t xml:space="preserve">By submitting an offer, the prospective contractor represents that it is an eligible and certified SDVOSB as defined in this clause, 13 CFR 121, 125, and 128, and VAAR subpart 819.70.</t>
        </is>
      </c>
    </row>
    <row r="92">
      <c r="A92" s="1" t="inlineStr">
        <is>
          <t xml:space="preserve">13 CFR 121.406(b)</t>
        </is>
      </c>
      <c r="B92" s="1">
        <v>43</v>
      </c>
      <c r="C92" s="2" t="inlineStr">
        <is>
          <t xml:space="preserve">(d) Agreement/LOS certification. When awarded a contract action, including orders under multipleaward contracts, an SDVOSB agrees that in the performance of the contract, the SDVOSB shall comply with requirements in VAAR subpart 819.70 and SBA regulations on small business size, and government cont…</t>
        </is>
      </c>
    </row>
    <row r="93">
      <c r="A93" s="1" t="inlineStr">
        <is>
          <t xml:space="preserve">13 CFR 125.6</t>
        </is>
      </c>
      <c r="B93" s="1">
        <v>43</v>
      </c>
      <c r="C93" s="2" t="inlineStr">
        <is>
          <t xml:space="preserve">(d) Agreement/LOS certification. When awarded a contract action, including orders under multipleaward contracts, an SDVOSB agrees that in the performance of the contract, the SDVOSB shall comply with requirements in VAAR subpart 819.70 and SBA regulations on small business size, and government cont…</t>
        </is>
      </c>
    </row>
    <row r="94">
      <c r="A94" s="1" t="inlineStr">
        <is>
          <t xml:space="preserve">13 CFR 121.406(b)(5)</t>
        </is>
      </c>
      <c r="B94" s="1">
        <v>44</v>
      </c>
      <c r="C94" s="2" t="inlineStr">
        <is>
          <t xml:space="preserve">(ii) In the case of a contract for supplies from a non-manufacturer, the SDVOSB prime contractor will supply the product of a domestic small business manufacturer or processor, unless a waiver as described in 13 CFR 121.406(b)(5) has been granted.</t>
        </is>
      </c>
    </row>
    <row r="95">
      <c r="A95" s="1" t="inlineStr">
        <is>
          <t xml:space="preserve">13 CFR 125.6(a)(2)(ii)</t>
        </is>
      </c>
      <c r="B95" s="1">
        <v>44</v>
      </c>
      <c r="C95" s="2" t="inlineStr">
        <is>
          <t xml:space="preserve">Refer to 13 CFR 125.6(a)(2)(ii) for guidance pertaining to multiple item procurements.</t>
        </is>
      </c>
    </row>
    <row r="96">
      <c r="A96" s="1" t="inlineStr">
        <is>
          <t xml:space="preserve">13 CFR 125.6</t>
        </is>
      </c>
      <c r="B96" s="1">
        <v>44</v>
      </c>
      <c r="C96" s="2" t="inlineStr">
        <is>
          <t xml:space="preserve">For information and more specific requirements, refer to 13 CFR 125.6.</t>
        </is>
      </c>
    </row>
    <row r="97">
      <c r="A97" s="1" t="inlineStr">
        <is>
          <t xml:space="preserve">13 CFR 128.402</t>
        </is>
      </c>
      <c r="B97" s="1">
        <v>44</v>
      </c>
      <c r="C97" s="2" t="inlineStr">
        <is>
          <t xml:space="preserve">(f) Joint ventures. A joint venture may be considered eligible as an SDVOSB if the joint venture complies with the requirements in 13 CFR 128.402 and the managing joint venture partner makes the representations under paragraph (c) of this clause.</t>
        </is>
      </c>
    </row>
    <row r="98">
      <c r="A98" s="1" t="inlineStr">
        <is>
          <t xml:space="preserve">38 U.S.C. 8127(g)</t>
        </is>
      </c>
      <c r="B98" s="1">
        <v>45</v>
      </c>
      <c r="C98" s="2" t="inlineStr">
        <is>
          <t xml:space="preserve">(h) Misrepresentation. Pursuant to 38 U.S.C. 8127(g), any business concern, including all its principals, that is determined by VA to have willfully and intentionally misrepresented a company’s SDVOSB status is subject to debarment from contracting with the Department for a period of not less than …</t>
        </is>
      </c>
    </row>
    <row r="99">
      <c r="A99" s="1" t="inlineStr">
        <is>
          <t xml:space="preserve">852.219-75</t>
        </is>
      </c>
      <c r="B99" s="1">
        <v>45</v>
      </c>
      <c r="C99" s="2" t="inlineStr">
        <is>
          <t xml:space="preserve">3.3 VAAR 852.219-75 VA NOTICE OF LIMITATIONS ON SUBCONTRACTING—CERTIFICATE OF</t>
        </is>
      </c>
    </row>
    <row r="100">
      <c r="A100" s="1" t="inlineStr">
        <is>
          <t xml:space="preserve">38 U.S.C. 8127(l)(2)</t>
        </is>
      </c>
      <c r="B100" s="1">
        <v>45</v>
      </c>
      <c r="C100" s="2" t="inlineStr">
        <is>
          <t xml:space="preserve">COMPLIANCE FOR SERVICES AND CONSTRUCTION (JAN 2023) (DEVIATION) (a) Pursuant to 38 U.S.C. 8127(l)(2), the offeror certifies that— (1) If awarded a contract (see FAR 2.101 definition), it will comply with the limitations on subcontracting requirement as provided in the solicitation and the resultant…</t>
        </is>
      </c>
    </row>
    <row r="101">
      <c r="A101" s="1" t="inlineStr">
        <is>
          <t xml:space="preserve">13 CFR 125.6</t>
        </is>
      </c>
      <c r="B101" s="1">
        <v>45</v>
      </c>
      <c r="C101" s="2" t="inlineStr">
        <is>
          <t xml:space="preserve">Other direct costs may be excluded to the extent they are not the principal purpose of the acquisition and small business concerns do not provide the service as set forth in 13 CFR 125.6.</t>
        </is>
      </c>
    </row>
    <row r="102">
      <c r="A102" s="1" t="inlineStr">
        <is>
          <t xml:space="preserve">38 U.S.C. 8127</t>
        </is>
      </c>
      <c r="B102" s="1">
        <v>45</v>
      </c>
      <c r="C102" s="2" t="inlineStr">
        <is>
          <t xml:space="preserve">(3) If VA determines that an SDVOSB/ VOSB awarded a contract pursuant to 38 U.S.C. 8127 did not act in good faith, such SDVOSB/VOSB shall be subject to any or all of the following:</t>
        </is>
      </c>
    </row>
    <row r="103">
      <c r="A103" s="1" t="inlineStr">
        <is>
          <t xml:space="preserve">15 U.S.C. 645(g)(1)</t>
        </is>
      </c>
      <c r="B103" s="1">
        <v>46</v>
      </c>
      <c r="C103" s="2" t="inlineStr">
        <is>
          <t xml:space="preserve">(ii) A fine under section 16(g)(1) of the Small Business Act (15 U.S.C. 645(g)(1)); and</t>
        </is>
      </c>
    </row>
    <row r="104">
      <c r="A104" s="1" t="inlineStr">
        <is>
          <t xml:space="preserve">18 U.S.C. 1001</t>
        </is>
      </c>
      <c r="B104" s="1">
        <v>46</v>
      </c>
      <c r="C104" s="2" t="inlineStr">
        <is>
          <t xml:space="preserve">(iii) Prosecution for violating 18 U.S.C. 1001.</t>
        </is>
      </c>
    </row>
    <row r="105">
      <c r="A105" s="1" t="inlineStr">
        <is>
          <t xml:space="preserve">852.236-79</t>
        </is>
      </c>
      <c r="B105" s="1">
        <v>46</v>
      </c>
      <c r="C105" s="2" t="inlineStr">
        <is>
          <t xml:space="preserve">3.4 VAAR 852.236-79 CONTRACTOR PRODUCTION REPORT (APR 2019)</t>
        </is>
      </c>
    </row>
    <row r="106">
      <c r="A106" s="1" t="inlineStr">
        <is>
          <t xml:space="preserve">Executive Order 12829</t>
        </is>
      </c>
      <c r="B106" s="1">
        <v>47</v>
      </c>
      <c r="C106" s="2" t="inlineStr">
        <is>
          <t xml:space="preserve">National Industrial Security Program (NISP) was established by Executive Order 12829 to ensure that cleared U.S. defense industry contract personnel safeguard the classified information in their possession while performing work on contracts, programs, bids, or research and development efforts.</t>
        </is>
      </c>
    </row>
    <row r="107">
      <c r="A107" s="1" t="inlineStr">
        <is>
          <t xml:space="preserve">52.227-14</t>
        </is>
      </c>
      <c r="B107" s="1">
        <v>48</v>
      </c>
      <c r="C107" s="2" t="inlineStr">
        <is>
          <t xml:space="preserve">This clause expressly limits the contractor/subcontractor's rights to use data as described in Rights in Data - General, FAR 52.227-14(d) (1).</t>
        </is>
      </c>
    </row>
    <row r="108">
      <c r="A108" s="1" t="inlineStr">
        <is>
          <t xml:space="preserve">38 U.S.C. 5705</t>
        </is>
      </c>
      <c r="B108" s="1">
        <v>49</v>
      </c>
      <c r="C108" s="2" t="inlineStr">
        <is>
          <t xml:space="preserve">k. Notwithstanding the provision above, the contractor/subcontractor shall not release VA records protected by Title 38 U.S.C. 5705, confidentiality of medical quality assurance records and/or Title 38 U.S.C. 7332, confidentiality of certain health records pertaining to drug addiction, sickle cell …</t>
        </is>
      </c>
    </row>
    <row r="109">
      <c r="A109" s="1" t="inlineStr">
        <is>
          <t xml:space="preserve">38 U.S.C. 7332</t>
        </is>
      </c>
      <c r="B109" s="1">
        <v>49</v>
      </c>
      <c r="C109" s="2" t="inlineStr">
        <is>
          <t xml:space="preserve">k. Notwithstanding the provision above, the contractor/subcontractor shall not release VA records protected by Title 38 U.S.C. 5705, confidentiality of medical quality assurance records and/or Title 38 U.S.C. 7332, confidentiality of certain health records pertaining to drug addiction, sickle cell …</t>
        </is>
      </c>
    </row>
    <row r="110">
      <c r="A110" s="1" t="inlineStr">
        <is>
          <t xml:space="preserve">5 U.S.C. 552a</t>
        </is>
      </c>
      <c r="B110" s="1">
        <v>50</v>
      </c>
      <c r="C110" s="2" t="inlineStr">
        <is>
          <t xml:space="preserve">f. The contractor/subcontractor is required to design, develop, or operate a System of Records Notice (SOR) on individuals to accomplish an agency function subject to the Privacy Act of 1974, (as amended), Public Law 93-579, December 31, 1974 (5 U.S.C. 552a) and applicable agency regulations.</t>
        </is>
      </c>
    </row>
    <row r="111">
      <c r="A111" s="1" t="inlineStr">
        <is>
          <t xml:space="preserve">Public Law 93-579</t>
        </is>
      </c>
      <c r="B111" s="1">
        <v>50</v>
      </c>
      <c r="C111" s="2" t="inlineStr">
        <is>
          <t xml:space="preserve">f. The contractor/subcontractor is required to design, develop, or operate a System of Records Notice (SOR) on individuals to accomplish an agency function subject to the Privacy Act of 1974, (as amended), Public Law 93-579, December 31, 1974 (5 U.S.C. 552a) and applicable agency regulations.</t>
        </is>
      </c>
    </row>
    <row r="112">
      <c r="A112" s="1" t="inlineStr">
        <is>
          <t xml:space="preserve">38 U.S.C. 5725</t>
        </is>
      </c>
      <c r="B112" s="1">
        <v>54</v>
      </c>
      <c r="C112" s="2" t="inlineStr">
        <is>
          <t xml:space="preserve">a. Consistent with the requirements of 38 U.S.C. 5725, a contract may require access to sensitive personal information.</t>
        </is>
      </c>
    </row>
    <row r="113">
      <c r="A113" s="1" t="inlineStr">
        <is>
          <t xml:space="preserve">52.223-2</t>
        </is>
      </c>
      <c r="B113" s="1">
        <v>56</v>
      </c>
      <c r="C113" s="2" t="inlineStr">
        <is>
          <t xml:space="preserve">(End of Clause) 3.6 52.223-2 REPORTING OF BIOBASED PRODUCTS UNDER SERVICE AND CONSTRUCTION CONTRACTS (NOV 2025) (DEVIATION) (a) Definitions.</t>
        </is>
      </c>
    </row>
    <row r="114">
      <c r="A114" s="1" t="inlineStr">
        <is>
          <t xml:space="preserve">7 CFR 4270.2</t>
        </is>
      </c>
      <c r="B114" s="1">
        <v>57</v>
      </c>
      <c r="C114" s="2" t="inlineStr">
        <is>
          <t xml:space="preserve">(7 U.S.C. 8101) (7 CFR 4270.2).</t>
        </is>
      </c>
    </row>
    <row r="115">
      <c r="A115" s="1" t="inlineStr">
        <is>
          <t xml:space="preserve">7 U.S.C. 8101</t>
        </is>
      </c>
      <c r="B115" s="1">
        <v>57</v>
      </c>
      <c r="C115" s="2" t="inlineStr">
        <is>
          <t xml:space="preserve">(7 U.S.C. 8101) (7 CFR 4270.2).</t>
        </is>
      </c>
    </row>
    <row r="116">
      <c r="A116" s="1" t="inlineStr">
        <is>
          <t xml:space="preserve">52.225-9</t>
        </is>
      </c>
      <c r="B116" s="1">
        <v>57</v>
      </c>
      <c r="C116" s="2" t="inlineStr">
        <is>
          <t xml:space="preserve">(End of Clause) 3.7 52.225-9 BUY AMERICAN—CONSTRUCTION MATERIALS (DEVIATION) (NOV 2025) (a) Definitions.</t>
        </is>
      </c>
    </row>
    <row r="117">
      <c r="A117" s="1" t="inlineStr">
        <is>
          <t xml:space="preserve">46 U.S.C. 40102(4)</t>
        </is>
      </c>
      <c r="B117" s="1">
        <v>57</v>
      </c>
      <c r="C117" s="2" t="inlineStr">
        <is>
          <t xml:space="preserve">(2) Does not include bulk cargo, as defined in 46 U.S.C. 40102(4), such as agricultural products and petroleum products.</t>
        </is>
      </c>
    </row>
    <row r="118">
      <c r="A118" s="1" t="inlineStr">
        <is>
          <t xml:space="preserve">41 U.S.C. 1907</t>
        </is>
      </c>
      <c r="B118" s="1">
        <v>59</v>
      </c>
      <c r="C118" s="2" t="inlineStr">
        <is>
          <t xml:space="preserve">In accordance with 41 U.S.C. 1907, the domestic content test of the Buy American statute is waived for construction material that is a COTS item, except that for construction material that consists wholly or predominantly of iron or steel or a combination of both, the domestic content test is appli…</t>
        </is>
      </c>
    </row>
    <row r="119">
      <c r="A119" s="1" t="inlineStr">
        <is>
          <t xml:space="preserve">52.240-91</t>
        </is>
      </c>
      <c r="B119" s="1">
        <v>62</v>
      </c>
      <c r="C119" s="2" t="inlineStr">
        <is>
          <t xml:space="preserve">(End of Clause) 3.8 52.240-91 SECURITY PROHIBITIONS AND EXCLUSIONS (NOV 2025) (DEVIATION) (a) Definitions.</t>
        </is>
      </c>
    </row>
    <row r="120">
      <c r="A120" s="1" t="inlineStr">
        <is>
          <t xml:space="preserve">41 U.S.C. 3901</t>
        </is>
      </c>
      <c r="B120" s="1">
        <v>62</v>
      </c>
      <c r="C120" s="2" t="inlineStr">
        <is>
          <t xml:space="preserve">As used in this clause— American Security Drone Act-covered foreign entity means an entity included on a list that the Federal Acquisition Security Council (FASC) develops and maintains and publishes in the System for Award Management (SAM) at https://www.sam.gov (section 1822 of Pub. L. 118-31, 41…</t>
        </is>
      </c>
    </row>
    <row r="121">
      <c r="A121" s="1" t="inlineStr">
        <is>
          <t xml:space="preserve">Pub. L. 118-31</t>
        </is>
      </c>
      <c r="B121" s="1">
        <v>62</v>
      </c>
      <c r="C121" s="2" t="inlineStr">
        <is>
          <t xml:space="preserve">As used in this clause— American Security Drone Act-covered foreign entity means an entity included on a list that the Federal Acquisition Security Council (FASC) develops and maintains and publishes in the System for Award Management (SAM) at https://www.sam.gov (section 1822 of Pub. L. 118-31, 41…</t>
        </is>
      </c>
    </row>
    <row r="122">
      <c r="A122" s="1" t="inlineStr">
        <is>
          <t xml:space="preserve">41 U.S.C. 4713(k)</t>
        </is>
      </c>
      <c r="B122" s="1">
        <v>62</v>
      </c>
      <c r="C122" s="2" t="inlineStr">
        <is>
          <t xml:space="preserve">Covered article, as defined in 41 U.S.C. 4713(k), means:</t>
        </is>
      </c>
    </row>
    <row r="123">
      <c r="A123" s="1" t="inlineStr">
        <is>
          <t xml:space="preserve">40 U.S.C. 11101</t>
        </is>
      </c>
      <c r="B123" s="1">
        <v>62</v>
      </c>
      <c r="C123" s="2" t="inlineStr">
        <is>
          <t xml:space="preserve">(1) Information technology, as defined in 40 U.S.C. 11101, including cloud computing services of all types;</t>
        </is>
      </c>
    </row>
    <row r="124">
      <c r="A124" s="1" t="inlineStr">
        <is>
          <t xml:space="preserve">47 U.S.C. 153</t>
        </is>
      </c>
      <c r="B124" s="1">
        <v>62</v>
      </c>
      <c r="C124" s="2" t="inlineStr">
        <is>
          <t xml:space="preserve">(2) Telecommunications equipment or telecommunications service, as those terms are defined in section 3 of the Communications Act of 1934 (47 U.S.C. 153);</t>
        </is>
      </c>
    </row>
    <row r="125">
      <c r="A125" s="1" t="inlineStr">
        <is>
          <t xml:space="preserve">50 U.S.C. 4817</t>
        </is>
      </c>
      <c r="B125" s="1">
        <v>63</v>
      </c>
      <c r="C125" s="2" t="inlineStr">
        <is>
          <t xml:space="preserve">(6) Emerging and foundational technologies controlled pursuant to section 1758 of the Export Control Reform Act of 2018 (50 U.S.C. 4817).</t>
        </is>
      </c>
    </row>
    <row r="126">
      <c r="A126" s="1" t="inlineStr">
        <is>
          <t xml:space="preserve">41 CFR 201</t>
        </is>
      </c>
      <c r="B126" s="1">
        <v>63</v>
      </c>
      <c r="C126" s="2" t="inlineStr">
        <is>
          <t xml:space="preserve">FASCSA order means any of the following orders issued under the Federal Acquisition Supply Chain Security Act (FASCSA) requiring removing covered articles from executive agency information systems or excluding one or more named sources or named covered articles from executive agency procurement act…</t>
        </is>
      </c>
    </row>
    <row r="127">
      <c r="A127" s="1" t="inlineStr">
        <is>
          <t xml:space="preserve">40 U.S.C. 11101(6)</t>
        </is>
      </c>
      <c r="B127" s="1">
        <v>63</v>
      </c>
      <c r="C127" s="2" t="inlineStr">
        <is>
          <t xml:space="preserve">Information technology, as defined in 40 U.S.C. 11101(6)— (1) Means any equipment or interconnected system or subsystem of equipment, used in the automatic acquisition, storage, analysis, evaluation, manipulation, management, movement, control, display, switching, interchange, transmission, or rece…</t>
        </is>
      </c>
    </row>
    <row r="128">
      <c r="A128" s="1" t="inlineStr">
        <is>
          <t xml:space="preserve">50 U.S.C. 3003(4)</t>
        </is>
      </c>
      <c r="B128" s="1">
        <v>64</v>
      </c>
      <c r="C128" s="2" t="inlineStr">
        <is>
          <t xml:space="preserve">Intelligence community, as defined by 50 U.S.C. 3003(4), means the following— (1) The Office of the Director of National Intelligence;</t>
        </is>
      </c>
    </row>
    <row r="129">
      <c r="A129" s="1" t="inlineStr">
        <is>
          <t xml:space="preserve">44 U.S.C. 3552</t>
        </is>
      </c>
      <c r="B129" s="1">
        <v>65</v>
      </c>
      <c r="C129" s="2" t="inlineStr">
        <is>
          <t xml:space="preserve">National security system, as defined in 44 U.S.C. 3552, means any information system (including any telecommunications system) used or operated by an agency or by a contractor of an agency, or other organization on behalf of an agency— (1) The function, operation, or use of which involves intellige…</t>
        </is>
      </c>
    </row>
    <row r="130">
      <c r="A130" s="1" t="inlineStr">
        <is>
          <t xml:space="preserve">49 U.S.C. 44801(11)</t>
        </is>
      </c>
      <c r="B130" s="1">
        <v>66</v>
      </c>
      <c r="C130" s="2" t="inlineStr">
        <is>
          <t xml:space="preserve">Unmanned aircraft means an aircraft that is operated without the possibility of direct human intervention from within or on the aircraft (49 U.S.C. 44801(11)).</t>
        </is>
      </c>
    </row>
    <row r="131">
      <c r="A131" s="1" t="inlineStr">
        <is>
          <t xml:space="preserve">49 U.S.C. 44801(12)</t>
        </is>
      </c>
      <c r="B131" s="1">
        <v>66</v>
      </c>
      <c r="C131" s="2" t="inlineStr">
        <is>
          <t xml:space="preserve">Unmanned aircraft system means an unmanned aircraft and associated elements (including communication links and the components that control the unmanned aircraft) that are required for the operator to operate safely and efficiently in the national airspace system (49 U.S.C. 44801(12)).</t>
        </is>
      </c>
    </row>
    <row r="132">
      <c r="A132" s="1" t="inlineStr">
        <is>
          <t xml:space="preserve">Pub. L. 117-328</t>
        </is>
      </c>
      <c r="B132" s="1">
        <v>66</v>
      </c>
      <c r="C132" s="2" t="inlineStr">
        <is>
          <t xml:space="preserve">(1) A covered application on any information technology owned or managed by the Government, or on any information technology used or provided by the Contractor under this contract, including equipment provided by the Contractor’s employees (section 102 of Division R of the Consolidated Appropriatio…</t>
        </is>
      </c>
    </row>
    <row r="133">
      <c r="A133" s="1" t="inlineStr">
        <is>
          <t xml:space="preserve">Pub. L. 115-91</t>
        </is>
      </c>
      <c r="B133" s="1">
        <v>66</v>
      </c>
      <c r="C133" s="2" t="inlineStr">
        <is>
          <t xml:space="preserve">(2) A Kaspersky Lab-covered article (Section 1634 of Division A of the National Defense Authorization Act for Fiscal Year 2018 (Pub. L. 115-91));</t>
        </is>
      </c>
    </row>
    <row r="134">
      <c r="A134" s="1" t="inlineStr">
        <is>
          <t xml:space="preserve">Pub. L. 115-232</t>
        </is>
      </c>
      <c r="B134" s="1">
        <v>66</v>
      </c>
      <c r="C134" s="2" t="inlineStr">
        <is>
          <t xml:space="preserve">(3) Covered telecommunications equipment or services used as a substantial or essential component of any system, or as critical technology as part of any system (paragraphs (a)(1)(A) of section 889 of the John S. McCain National Defense Authorization Act for Fiscal Year 2019 (Pub. L. 115-232)).</t>
        </is>
      </c>
    </row>
    <row r="135">
      <c r="A135" s="1" t="inlineStr">
        <is>
          <t xml:space="preserve">41 U.S.C. 3901</t>
        </is>
      </c>
      <c r="B135" s="1">
        <v>66</v>
      </c>
      <c r="C135" s="2" t="inlineStr">
        <is>
          <t xml:space="preserve">The Contractor is prohibited from— (i) Delivering any FASC-prohibited unmanned aircraft system, which includes unmanned aircraft (i.e., drones) and associated elements (sections 1823 and 1826 of American Security Drone Act of 2023, within the National Defense Authorization Act for Fiscal Year 2024,…</t>
        </is>
      </c>
    </row>
    <row r="136">
      <c r="A136" s="1" t="inlineStr">
        <is>
          <t xml:space="preserve">Pub. L. 118-31</t>
        </is>
      </c>
      <c r="B136" s="1">
        <v>66</v>
      </c>
      <c r="C136" s="2" t="inlineStr">
        <is>
          <t xml:space="preserve">The Contractor is prohibited from— (i) Delivering any FASC-prohibited unmanned aircraft system, which includes unmanned aircraft (i.e., drones) and associated elements (sections 1823 and 1826 of American Security Drone Act of 2023, within the National Defense Authorization Act for Fiscal Year 2024,…</t>
        </is>
      </c>
    </row>
    <row r="137">
      <c r="A137" s="1" t="inlineStr">
        <is>
          <t xml:space="preserve">Pub. L. 118-31</t>
        </is>
      </c>
      <c r="B137" s="1">
        <v>67</v>
      </c>
      <c r="C137" s="2" t="inlineStr">
        <is>
          <t xml:space="preserve">(ii) On or after December 22, 2025, operating a FASC-prohibited unmanned aircraft system in the performance of the contract (section 1824 of Pub. L. 118-31); and</t>
        </is>
      </c>
    </row>
    <row r="138">
      <c r="A138" s="1" t="inlineStr">
        <is>
          <t xml:space="preserve">Public Law 118-31</t>
        </is>
      </c>
      <c r="B138" s="1">
        <v>67</v>
      </c>
      <c r="C138" s="2" t="inlineStr">
        <is>
          <t xml:space="preserve">See sections 1823 through 1825 and 1832 of Public Law 118-31 for statutory requirements pertaining to exemptions, exceptions, and waivers.</t>
        </is>
      </c>
    </row>
    <row r="139">
      <c r="A139" s="1" t="inlineStr">
        <is>
          <t xml:space="preserve">Pub. L. 115-232</t>
        </is>
      </c>
      <c r="B139" s="1">
        <v>67</v>
      </c>
      <c r="C139" s="2" t="inlineStr">
        <is>
          <t xml:space="preserve">(i) Unless an applicable waiver has been issued by the Government, the Contractor cannot use any equipment, systems, or services that uses covered telecommunications equipment or services as a substantial or essential component of any system, or as critical technology as part of any system (paragra…</t>
        </is>
      </c>
    </row>
    <row r="140">
      <c r="A140" s="1" t="inlineStr">
        <is>
          <t xml:space="preserve">Pub. L. 110-174</t>
        </is>
      </c>
      <c r="B140" s="1">
        <v>68</v>
      </c>
      <c r="C140" s="2" t="inlineStr">
        <is>
          <t xml:space="preserve">(3) Sudan prohibition. The Contractor is prohibited from conducting any restricted business operations in Sudan in accordance with Accountability and Divestment Act of 2007 (Pub. L. 110-174).</t>
        </is>
      </c>
    </row>
    <row r="141">
      <c r="A141" s="1" t="inlineStr">
        <is>
          <t xml:space="preserve">50 U.S.C. 1701</t>
        </is>
      </c>
      <c r="B141" s="1">
        <v>68</v>
      </c>
      <c r="C141" s="2" t="inlineStr">
        <is>
          <t xml:space="preserve">(i) Unless an exception applies according to paragraph (d)(4)(iii) or the Government grants a waiver, the contractor shall not engage in certain activities or transactions relating to Iran (section 6(b)(1)(A) of Iran Sanctions Act (50 U.S.C. 1701 note).</t>
        </is>
      </c>
    </row>
    <row r="142">
      <c r="A142" s="1" t="inlineStr">
        <is>
          <t xml:space="preserve">22 U.S.C. 8515</t>
        </is>
      </c>
      <c r="B142" s="1">
        <v>68</v>
      </c>
      <c r="C142" s="2" t="inlineStr">
        <is>
          <t xml:space="preserve">(ii) Unless an exception applies according to paragraph (d)(4)(iii) or the Government grants a waiver, contractor shall not export certain sensitive technology to Iran, as determined by the President, and has an active exclusion in SAM (22 U.S.C. 8515).</t>
        </is>
      </c>
    </row>
    <row r="143">
      <c r="A143" s="1" t="inlineStr">
        <is>
          <t xml:space="preserve">40.204-1</t>
        </is>
      </c>
      <c r="B143" s="1">
        <v>69</v>
      </c>
      <c r="C143" s="2" t="inlineStr">
        <is>
          <t xml:space="preserve">(4) A FASCSA order issued after the date of solicitation applies to this contract only if added by an amendment to the solicitation or modification to the contract (see FAR 40.204-1(c)).</t>
        </is>
      </c>
    </row>
    <row r="144">
      <c r="A144" s="1" t="inlineStr">
        <is>
          <t xml:space="preserve">52.252-2</t>
        </is>
      </c>
      <c r="B144" s="1">
        <v>71</v>
      </c>
      <c r="C144" s="2" t="inlineStr">
        <is>
          <t xml:space="preserve">(End of Provision) 3.9 52.252-2 CLAUSES INCORPORATED BY REFERENCE (FEB 1998)</t>
        </is>
      </c>
    </row>
    <row r="145">
      <c r="A145" s="1" t="inlineStr">
        <is>
          <t xml:space="preserve">52.203-17</t>
        </is>
      </c>
      <c r="B145" s="1">
        <v>71</v>
      </c>
      <c r="C145" s="2" t="inlineStr">
        <is>
          <t xml:space="preserve">52.203-17</t>
        </is>
      </c>
    </row>
    <row r="146">
      <c r="A146" s="1" t="inlineStr">
        <is>
          <t xml:space="preserve">52.203-19</t>
        </is>
      </c>
      <c r="B146" s="1">
        <v>71</v>
      </c>
      <c r="C146" s="2" t="inlineStr">
        <is>
          <t xml:space="preserve">52.203-19</t>
        </is>
      </c>
    </row>
    <row r="147">
      <c r="A147" s="1" t="inlineStr">
        <is>
          <t xml:space="preserve">52.204-9</t>
        </is>
      </c>
      <c r="B147" s="1">
        <v>71</v>
      </c>
      <c r="C147" s="2" t="inlineStr">
        <is>
          <t xml:space="preserve">52.204-9</t>
        </is>
      </c>
    </row>
    <row r="148">
      <c r="A148" s="1" t="inlineStr">
        <is>
          <t xml:space="preserve">52.209-10</t>
        </is>
      </c>
      <c r="B148" s="1">
        <v>71</v>
      </c>
      <c r="C148" s="2" t="inlineStr">
        <is>
          <t xml:space="preserve">52.209-10</t>
        </is>
      </c>
    </row>
    <row r="149">
      <c r="A149" s="1" t="inlineStr">
        <is>
          <t xml:space="preserve">52.219-27</t>
        </is>
      </c>
      <c r="B149" s="1">
        <v>71</v>
      </c>
      <c r="C149" s="2" t="inlineStr">
        <is>
          <t xml:space="preserve">52.219-27</t>
        </is>
      </c>
    </row>
    <row r="150">
      <c r="A150" s="1" t="inlineStr">
        <is>
          <t xml:space="preserve">52.222-50</t>
        </is>
      </c>
      <c r="B150" s="1">
        <v>71</v>
      </c>
      <c r="C150" s="2" t="inlineStr">
        <is>
          <t xml:space="preserve">52.222-50</t>
        </is>
      </c>
    </row>
    <row r="151">
      <c r="A151" s="1" t="inlineStr">
        <is>
          <t xml:space="preserve">52.223-5</t>
        </is>
      </c>
      <c r="B151" s="1">
        <v>71</v>
      </c>
      <c r="C151" s="2" t="inlineStr">
        <is>
          <t xml:space="preserve">52.223-5</t>
        </is>
      </c>
    </row>
    <row r="152">
      <c r="A152" s="1" t="inlineStr">
        <is>
          <t xml:space="preserve">52.226-8</t>
        </is>
      </c>
      <c r="B152" s="1">
        <v>71</v>
      </c>
      <c r="C152" s="2" t="inlineStr">
        <is>
          <t xml:space="preserve">52.226-8</t>
        </is>
      </c>
    </row>
    <row r="153">
      <c r="A153" s="1" t="inlineStr">
        <is>
          <t xml:space="preserve">52.227-4</t>
        </is>
      </c>
      <c r="B153" s="1">
        <v>71</v>
      </c>
      <c r="C153" s="2" t="inlineStr">
        <is>
          <t xml:space="preserve">52.227-4</t>
        </is>
      </c>
    </row>
    <row r="154">
      <c r="A154" s="1" t="inlineStr">
        <is>
          <t xml:space="preserve">52.228-2</t>
        </is>
      </c>
      <c r="B154" s="1">
        <v>71</v>
      </c>
      <c r="C154" s="2" t="inlineStr">
        <is>
          <t xml:space="preserve">52.228-2</t>
        </is>
      </c>
    </row>
    <row r="155">
      <c r="A155" s="1" t="inlineStr">
        <is>
          <t xml:space="preserve">52.228-12</t>
        </is>
      </c>
      <c r="B155" s="1">
        <v>71</v>
      </c>
      <c r="C155" s="2" t="inlineStr">
        <is>
          <t xml:space="preserve">52.228-12</t>
        </is>
      </c>
    </row>
    <row r="156">
      <c r="A156" s="1" t="inlineStr">
        <is>
          <t xml:space="preserve">52.232-5</t>
        </is>
      </c>
      <c r="B156" s="1">
        <v>71</v>
      </c>
      <c r="C156" s="2" t="inlineStr">
        <is>
          <t xml:space="preserve">52.232-5</t>
        </is>
      </c>
    </row>
    <row r="157">
      <c r="A157" s="1" t="inlineStr">
        <is>
          <t xml:space="preserve">52.232-27</t>
        </is>
      </c>
      <c r="B157" s="1">
        <v>71</v>
      </c>
      <c r="C157" s="2" t="inlineStr">
        <is>
          <t xml:space="preserve">52.232-27</t>
        </is>
      </c>
    </row>
    <row r="158">
      <c r="A158" s="1" t="inlineStr">
        <is>
          <t xml:space="preserve">52.232-33</t>
        </is>
      </c>
      <c r="B158" s="1">
        <v>71</v>
      </c>
      <c r="C158" s="2" t="inlineStr">
        <is>
          <t xml:space="preserve">52.232-33</t>
        </is>
      </c>
    </row>
    <row r="159">
      <c r="A159" s="1" t="inlineStr">
        <is>
          <t xml:space="preserve">52.232-39</t>
        </is>
      </c>
      <c r="B159" s="1">
        <v>72</v>
      </c>
      <c r="C159" s="2" t="inlineStr">
        <is>
          <t xml:space="preserve">52.232-39</t>
        </is>
      </c>
    </row>
    <row r="160">
      <c r="A160" s="1" t="inlineStr">
        <is>
          <t xml:space="preserve">52.232-40</t>
        </is>
      </c>
      <c r="B160" s="1">
        <v>72</v>
      </c>
      <c r="C160" s="2" t="inlineStr">
        <is>
          <t xml:space="preserve">52.232-40</t>
        </is>
      </c>
    </row>
    <row r="161">
      <c r="A161" s="1" t="inlineStr">
        <is>
          <t xml:space="preserve">52.233-3</t>
        </is>
      </c>
      <c r="B161" s="1">
        <v>72</v>
      </c>
      <c r="C161" s="2" t="inlineStr">
        <is>
          <t xml:space="preserve">52.233-3</t>
        </is>
      </c>
    </row>
    <row r="162">
      <c r="A162" s="1" t="inlineStr">
        <is>
          <t xml:space="preserve">52.233-4</t>
        </is>
      </c>
      <c r="B162" s="1">
        <v>72</v>
      </c>
      <c r="C162" s="2" t="inlineStr">
        <is>
          <t xml:space="preserve">52.233-4</t>
        </is>
      </c>
    </row>
    <row r="163">
      <c r="A163" s="1" t="inlineStr">
        <is>
          <t xml:space="preserve">52.236-2</t>
        </is>
      </c>
      <c r="B163" s="1">
        <v>72</v>
      </c>
      <c r="C163" s="2" t="inlineStr">
        <is>
          <t xml:space="preserve">52.236-2</t>
        </is>
      </c>
    </row>
    <row r="164">
      <c r="A164" s="1" t="inlineStr">
        <is>
          <t xml:space="preserve">52.236-3</t>
        </is>
      </c>
      <c r="B164" s="1">
        <v>72</v>
      </c>
      <c r="C164" s="2" t="inlineStr">
        <is>
          <t xml:space="preserve">52.236-3</t>
        </is>
      </c>
    </row>
    <row r="165">
      <c r="A165" s="1" t="inlineStr">
        <is>
          <t xml:space="preserve">52.236-5</t>
        </is>
      </c>
      <c r="B165" s="1">
        <v>72</v>
      </c>
      <c r="C165" s="2" t="inlineStr">
        <is>
          <t xml:space="preserve">52.236-5</t>
        </is>
      </c>
    </row>
    <row r="166">
      <c r="A166" s="1" t="inlineStr">
        <is>
          <t xml:space="preserve">52.236-6</t>
        </is>
      </c>
      <c r="B166" s="1">
        <v>72</v>
      </c>
      <c r="C166" s="2" t="inlineStr">
        <is>
          <t xml:space="preserve">52.236-6</t>
        </is>
      </c>
    </row>
    <row r="167">
      <c r="A167" s="1" t="inlineStr">
        <is>
          <t xml:space="preserve">52.233-1</t>
        </is>
      </c>
      <c r="B167" s="1">
        <v>72</v>
      </c>
      <c r="C167" s="2" t="inlineStr">
        <is>
          <t xml:space="preserve">52.233-1</t>
        </is>
      </c>
    </row>
    <row r="168">
      <c r="A168" s="1" t="inlineStr">
        <is>
          <t xml:space="preserve">52.204-7</t>
        </is>
      </c>
      <c r="B168" s="1">
        <v>72</v>
      </c>
      <c r="C168" s="2" t="inlineStr">
        <is>
          <t xml:space="preserve">52.204-7</t>
        </is>
      </c>
    </row>
    <row r="169">
      <c r="A169" s="1" t="inlineStr">
        <is>
          <t xml:space="preserve">52.228-11</t>
        </is>
      </c>
      <c r="B169" s="1">
        <v>72</v>
      </c>
      <c r="C169" s="2" t="inlineStr">
        <is>
          <t xml:space="preserve">52.228-11</t>
        </is>
      </c>
    </row>
    <row r="170">
      <c r="A170" s="1" t="inlineStr">
        <is>
          <t xml:space="preserve">52.222-6</t>
        </is>
      </c>
      <c r="B170" s="1">
        <v>72</v>
      </c>
      <c r="C170" s="2" t="inlineStr">
        <is>
          <t xml:space="preserve">52.222-6</t>
        </is>
      </c>
    </row>
    <row r="171">
      <c r="A171" s="1" t="inlineStr">
        <is>
          <t xml:space="preserve">52.203-18</t>
        </is>
      </c>
      <c r="B171" s="1">
        <v>72</v>
      </c>
      <c r="C171" s="2" t="inlineStr">
        <is>
          <t xml:space="preserve">52.203-18</t>
        </is>
      </c>
    </row>
    <row r="172">
      <c r="A172" s="1" t="inlineStr">
        <is>
          <t xml:space="preserve">52.203-14</t>
        </is>
      </c>
      <c r="B172" s="1">
        <v>73</v>
      </c>
      <c r="C172" s="2" t="inlineStr">
        <is>
          <t xml:space="preserve">4.1 52.203-14 DISPLAY OF HOTLINE POSTER(S) (NOV 2021)</t>
        </is>
      </c>
    </row>
    <row r="173">
      <c r="A173" s="1" t="inlineStr">
        <is>
          <t xml:space="preserve">52.219-28</t>
        </is>
      </c>
      <c r="B173" s="1">
        <v>73</v>
      </c>
      <c r="C173" s="2" t="inlineStr">
        <is>
          <t xml:space="preserve">(End of Clause) 4.2 52.219-28 POSTAWARD SMALL BUSINESS PROGRAM REREPRESENTATION (NOV 2025) (DEVIATION) ALTERNATE I (NOV 2025) (a) Definitions.</t>
        </is>
      </c>
    </row>
    <row r="174">
      <c r="A174" s="1" t="inlineStr">
        <is>
          <t xml:space="preserve">52.217-8</t>
        </is>
      </c>
      <c r="B174" s="1">
        <v>74</v>
      </c>
      <c r="C174" s="2" t="inlineStr">
        <is>
          <t xml:space="preserve">However, the term does not include contracts that exceed five years in duration because the period of performance has been extended for a cumulative period not to exceed six months under the clause at 52.217-8, Option to Extend Services, or other appropriate authority.</t>
        </is>
      </c>
    </row>
    <row r="175">
      <c r="A175" s="1" t="inlineStr">
        <is>
          <t xml:space="preserve">13 CFR 121.103</t>
        </is>
      </c>
      <c r="B175" s="1">
        <v>74</v>
      </c>
      <c r="C175" s="2" t="inlineStr">
        <is>
          <t xml:space="preserve">SBA determines affiliation based on the factors set forth at 13 CFR 121.103.</t>
        </is>
      </c>
    </row>
    <row r="176">
      <c r="A176" s="1" t="inlineStr">
        <is>
          <t xml:space="preserve">13 CFR 124.1001</t>
        </is>
      </c>
      <c r="B176" s="1">
        <v>75</v>
      </c>
      <c r="C176" s="2" t="inlineStr">
        <is>
          <t xml:space="preserve">The Contractor represents that it [ ] is, [ ] is not, a small disadvantaged business concern as defined in 13 CFR 124.1001.</t>
        </is>
      </c>
    </row>
    <row r="177">
      <c r="A177" s="1" t="inlineStr">
        <is>
          <t xml:space="preserve">13 CFR 127.506(a)</t>
        </is>
      </c>
      <c r="B177" s="1">
        <v>75</v>
      </c>
      <c r="C177" s="2" t="inlineStr">
        <is>
          <t xml:space="preserve">(3) Women-owned small business (WOSB) joint venture eligible under the WOSB Program. The Contractor represents that it [ ] is, [ ] is not a joint venture that complies with the requirements of 13 CFR 127.506(a) through (c).</t>
        </is>
      </c>
    </row>
    <row r="178">
      <c r="A178" s="1" t="inlineStr">
        <is>
          <t xml:space="preserve">13 CFR 128.402</t>
        </is>
      </c>
      <c r="B178" s="1">
        <v>76</v>
      </c>
      <c r="C178" s="2" t="inlineStr">
        <is>
          <t xml:space="preserve">The Contractor represents that it [ ] is, [ ] is not an SDVOSB joint venture eligible under the SDVOSB Program that complies with the requirements of 13 CFR 128.402.</t>
        </is>
      </c>
    </row>
    <row r="179">
      <c r="A179" s="1" t="inlineStr">
        <is>
          <t xml:space="preserve">13 CFR 126.616(a)</t>
        </is>
      </c>
      <c r="B179" s="1">
        <v>76</v>
      </c>
      <c r="C179" s="2" t="inlineStr">
        <is>
          <t xml:space="preserve">The offeror represents, as part of its offer, that it [ ] is, [ ] is not a HUBZone joint venture that complies with the requirements of 13 CFR 126.616(a) through (c).</t>
        </is>
      </c>
    </row>
    <row r="180">
      <c r="A180" s="1" t="inlineStr">
        <is>
          <t xml:space="preserve">52.211-12</t>
        </is>
      </c>
      <c r="B180" s="1">
        <v>76</v>
      </c>
      <c r="C180" s="2" t="inlineStr">
        <is>
          <t xml:space="preserve">______________________] (End of Clause) 4.3 52.211-12 LIQUIDATED DAMAGES—CONSTRUCTION (SEPT 2000) (a) If the Contractor fails to complete the work within the time specified in the contract, the Contractor shall pay liquidated damages to the Government in the amount of $768.96 for each calendar day …</t>
        </is>
      </c>
    </row>
    <row r="181">
      <c r="A181" s="1" t="inlineStr">
        <is>
          <t xml:space="preserve">852.204-72</t>
        </is>
      </c>
      <c r="B181" s="1">
        <v>76</v>
      </c>
      <c r="C181" s="2" t="inlineStr">
        <is>
          <t xml:space="preserve">4.4 VAAR 852.204-72 PERSONNEL VETTING AND CREDENTIALING (DEVIATION) (MAR 2026)</t>
        </is>
      </c>
    </row>
    <row r="182">
      <c r="A182" s="1" t="inlineStr">
        <is>
          <t xml:space="preserve">38 U.S.C. 5727</t>
        </is>
      </c>
      <c r="B182" s="1">
        <v>76</v>
      </c>
      <c r="C182" s="2" t="inlineStr">
        <is>
          <t xml:space="preserve">As used in this clause – VA Information system is the same as information system and means, pursuant to 38 U.S.C. 5727, a discrete set of information resources organized for the collection, processing, maintenance, use, sharing, dissemination, or disposition of information whether automated or manu…</t>
        </is>
      </c>
    </row>
    <row r="183">
      <c r="A183" s="1" t="inlineStr">
        <is>
          <t xml:space="preserve">52.236-7</t>
        </is>
      </c>
      <c r="B183" s="1">
        <v>79</v>
      </c>
      <c r="C183" s="2" t="inlineStr">
        <is>
          <t xml:space="preserve">52.236-7</t>
        </is>
      </c>
    </row>
    <row r="184">
      <c r="A184" s="1" t="inlineStr">
        <is>
          <t xml:space="preserve">52.236-8</t>
        </is>
      </c>
      <c r="B184" s="1">
        <v>79</v>
      </c>
      <c r="C184" s="2" t="inlineStr">
        <is>
          <t xml:space="preserve">52.236-8</t>
        </is>
      </c>
    </row>
    <row r="185">
      <c r="A185" s="1" t="inlineStr">
        <is>
          <t xml:space="preserve">52.236-9</t>
        </is>
      </c>
      <c r="B185" s="1">
        <v>79</v>
      </c>
      <c r="C185" s="2" t="inlineStr">
        <is>
          <t xml:space="preserve">52.236-9</t>
        </is>
      </c>
    </row>
    <row r="186">
      <c r="A186" s="1" t="inlineStr">
        <is>
          <t xml:space="preserve">52.236-10</t>
        </is>
      </c>
      <c r="B186" s="1">
        <v>79</v>
      </c>
      <c r="C186" s="2" t="inlineStr">
        <is>
          <t xml:space="preserve">52.236-10</t>
        </is>
      </c>
    </row>
    <row r="187">
      <c r="A187" s="1" t="inlineStr">
        <is>
          <t xml:space="preserve">52.236-11</t>
        </is>
      </c>
      <c r="B187" s="1">
        <v>79</v>
      </c>
      <c r="C187" s="2" t="inlineStr">
        <is>
          <t xml:space="preserve">52.236-11</t>
        </is>
      </c>
    </row>
    <row r="188">
      <c r="A188" s="1" t="inlineStr">
        <is>
          <t xml:space="preserve">52.236-12</t>
        </is>
      </c>
      <c r="B188" s="1">
        <v>79</v>
      </c>
      <c r="C188" s="2" t="inlineStr">
        <is>
          <t xml:space="preserve">52.236-12</t>
        </is>
      </c>
    </row>
    <row r="189">
      <c r="A189" s="1" t="inlineStr">
        <is>
          <t xml:space="preserve">52.236-14</t>
        </is>
      </c>
      <c r="B189" s="1">
        <v>79</v>
      </c>
      <c r="C189" s="2" t="inlineStr">
        <is>
          <t xml:space="preserve">52.236-14</t>
        </is>
      </c>
    </row>
    <row r="190">
      <c r="A190" s="1" t="inlineStr">
        <is>
          <t xml:space="preserve">52.236-15</t>
        </is>
      </c>
      <c r="B190" s="1">
        <v>79</v>
      </c>
      <c r="C190" s="2" t="inlineStr">
        <is>
          <t xml:space="preserve">52.236-15</t>
        </is>
      </c>
    </row>
    <row r="191">
      <c r="A191" s="1" t="inlineStr">
        <is>
          <t xml:space="preserve">52.236-17</t>
        </is>
      </c>
      <c r="B191" s="1">
        <v>79</v>
      </c>
      <c r="C191" s="2" t="inlineStr">
        <is>
          <t xml:space="preserve">52.236-17</t>
        </is>
      </c>
    </row>
    <row r="192">
      <c r="A192" s="1" t="inlineStr">
        <is>
          <t xml:space="preserve">52.236-21</t>
        </is>
      </c>
      <c r="B192" s="1">
        <v>79</v>
      </c>
      <c r="C192" s="2" t="inlineStr">
        <is>
          <t xml:space="preserve">52.236-21</t>
        </is>
      </c>
    </row>
    <row r="193">
      <c r="A193" s="1" t="inlineStr">
        <is>
          <t xml:space="preserve">52.242-14</t>
        </is>
      </c>
      <c r="B193" s="1">
        <v>79</v>
      </c>
      <c r="C193" s="2" t="inlineStr">
        <is>
          <t xml:space="preserve">52.242-14</t>
        </is>
      </c>
    </row>
    <row r="194">
      <c r="A194" s="1" t="inlineStr">
        <is>
          <t xml:space="preserve">52.243-5</t>
        </is>
      </c>
      <c r="B194" s="1">
        <v>79</v>
      </c>
      <c r="C194" s="2" t="inlineStr">
        <is>
          <t xml:space="preserve">52.243-5</t>
        </is>
      </c>
    </row>
    <row r="195">
      <c r="A195" s="1" t="inlineStr">
        <is>
          <t xml:space="preserve">52.244-6</t>
        </is>
      </c>
      <c r="B195" s="1">
        <v>79</v>
      </c>
      <c r="C195" s="2" t="inlineStr">
        <is>
          <t xml:space="preserve">52.244-6</t>
        </is>
      </c>
    </row>
    <row r="196">
      <c r="A196" s="1" t="inlineStr">
        <is>
          <t xml:space="preserve">52.246-12</t>
        </is>
      </c>
      <c r="B196" s="1">
        <v>79</v>
      </c>
      <c r="C196" s="2" t="inlineStr">
        <is>
          <t xml:space="preserve">52.246-12</t>
        </is>
      </c>
    </row>
    <row r="197">
      <c r="A197" s="1" t="inlineStr">
        <is>
          <t xml:space="preserve">52.246-21</t>
        </is>
      </c>
      <c r="B197" s="1">
        <v>79</v>
      </c>
      <c r="C197" s="2" t="inlineStr">
        <is>
          <t xml:space="preserve">52.246-21</t>
        </is>
      </c>
    </row>
    <row r="198">
      <c r="A198" s="1" t="inlineStr">
        <is>
          <t xml:space="preserve">52.249-10</t>
        </is>
      </c>
      <c r="B198" s="1">
        <v>79</v>
      </c>
      <c r="C198" s="2" t="inlineStr">
        <is>
          <t xml:space="preserve">52.249-10</t>
        </is>
      </c>
    </row>
    <row r="199">
      <c r="A199" s="1" t="inlineStr">
        <is>
          <t xml:space="preserve">52.253-1</t>
        </is>
      </c>
      <c r="B199" s="1">
        <v>79</v>
      </c>
      <c r="C199" s="2" t="inlineStr">
        <is>
          <t xml:space="preserve">52.253-1</t>
        </is>
      </c>
    </row>
    <row r="200">
      <c r="A200" s="1" t="inlineStr">
        <is>
          <t xml:space="preserve">52.204-8</t>
        </is>
      </c>
      <c r="B200" s="1">
        <v>79</v>
      </c>
      <c r="C200" s="2" t="inlineStr">
        <is>
          <t xml:space="preserve">52.204-8</t>
        </is>
      </c>
    </row>
    <row r="201">
      <c r="A201" s="1" t="inlineStr">
        <is>
          <t xml:space="preserve">852.201-70</t>
        </is>
      </c>
      <c r="B201" s="1">
        <v>79</v>
      </c>
      <c r="C201" s="2" t="inlineStr">
        <is>
          <t xml:space="preserve">852.201-70</t>
        </is>
      </c>
    </row>
    <row r="202">
      <c r="A202" s="1" t="inlineStr">
        <is>
          <t xml:space="preserve">852.204-70</t>
        </is>
      </c>
      <c r="B202" s="1">
        <v>79</v>
      </c>
      <c r="C202" s="2" t="inlineStr">
        <is>
          <t xml:space="preserve">852.204-70</t>
        </is>
      </c>
    </row>
    <row r="203">
      <c r="A203" s="1" t="inlineStr">
        <is>
          <t xml:space="preserve">852.232-71</t>
        </is>
      </c>
      <c r="B203" s="1">
        <v>79</v>
      </c>
      <c r="C203" s="2" t="inlineStr">
        <is>
          <t xml:space="preserve">852.232-71</t>
        </is>
      </c>
    </row>
    <row r="204">
      <c r="A204" s="1" t="inlineStr">
        <is>
          <t xml:space="preserve">52.236-13</t>
        </is>
      </c>
      <c r="B204" s="1">
        <v>79</v>
      </c>
      <c r="C204" s="2" t="inlineStr">
        <is>
          <t xml:space="preserve">52.236-13</t>
        </is>
      </c>
    </row>
    <row r="205">
      <c r="A205" s="1" t="inlineStr">
        <is>
          <t xml:space="preserve">52.228-15</t>
        </is>
      </c>
      <c r="B205" s="1">
        <v>79</v>
      </c>
      <c r="C205" s="2" t="inlineStr">
        <is>
          <t xml:space="preserve">52.228-15</t>
        </is>
      </c>
    </row>
    <row r="206">
      <c r="A206" s="1" t="inlineStr">
        <is>
          <t xml:space="preserve">852.219-75</t>
        </is>
      </c>
      <c r="B206" s="1">
        <v>80</v>
      </c>
      <c r="C206" s="2" t="inlineStr">
        <is>
          <t xml:space="preserve">Attachment 09 - VA Notice of Limitations on Subcontracting 852.219-75 - 3 Pages.</t>
        </is>
      </c>
    </row>
  </sheetData>
  <autoFilter ref="A1:C206"/>
</worksheet>
</file>

<file path=xl/worksheets/sheet3.xml><?xml version="1.0" encoding="utf-8"?>
<worksheet xmlns="http://schemas.openxmlformats.org/spreadsheetml/2006/main">
  <dimension ref="A1:B29"/>
  <sheetViews>
    <sheetView workbookViewId="0">
      <pane ySplit="1" topLeftCell="A2" activePane="bottomLeft" state="frozen"/>
    </sheetView>
  </sheetViews>
  <sheetFormatPr defaultRowHeight="15"/>
  <cols>
    <col min="1" max="1" width="34" customWidth="1"/>
    <col min="2" max="2" width="70" customWidth="1"/>
  </cols>
  <sheetData>
    <row r="1">
      <c r="A1" s="3" t="inlineStr">
        <is>
          <t>Measure</t>
        </is>
      </c>
      <c r="B1" s="3" t="inlineStr">
        <is>
          <t>Value</t>
        </is>
      </c>
    </row>
    <row r="2">
      <c r="A2" s="1" t="inlineStr">
        <is>
          <t xml:space="preserve">Pages parsed</t>
        </is>
      </c>
      <c r="B2" s="2" t="inlineStr">
        <is>
          <t xml:space="preserve">78 of 80</t>
        </is>
      </c>
    </row>
    <row r="3">
      <c r="A3" s="1" t="inlineStr">
        <is>
          <t xml:space="preserve">Modal candidates found</t>
        </is>
      </c>
      <c r="B3" s="2" t="inlineStr">
        <is>
          <t xml:space="preserve">429</t>
        </is>
      </c>
    </row>
    <row r="4">
      <c r="A4" s="1" t="inlineStr">
        <is>
          <t xml:space="preserve">Added by full-document sweep</t>
        </is>
      </c>
      <c r="B4" s="2" t="inlineStr">
        <is>
          <t xml:space="preserve">195</t>
        </is>
      </c>
    </row>
    <row r="5">
      <c r="A5" s="1" t="inlineStr">
        <is>
          <t xml:space="preserve">Dropped — sweep text not verbatim</t>
        </is>
      </c>
      <c r="B5" s="2" t="inlineStr">
        <is>
          <t xml:space="preserve">136</t>
        </is>
      </c>
    </row>
    <row r="6">
      <c r="A6" s="1" t="inlineStr">
        <is>
          <t xml:space="preserve">Dropped — classified from context, not a candidate</t>
        </is>
      </c>
      <c r="B6" s="2" t="inlineStr">
        <is>
          <t xml:space="preserve">3</t>
        </is>
      </c>
    </row>
    <row r="7">
      <c r="A7" s="1" t="inlineStr">
        <is>
          <t xml:space="preserve">QA corrections proposed but not applied</t>
        </is>
      </c>
      <c r="B7" s="2" t="inlineStr">
        <is>
          <t xml:space="preserve">0</t>
        </is>
      </c>
    </row>
    <row r="8">
      <c r="A8" s="1" t="inlineStr">
        <is>
          <t xml:space="preserve">QA rows reviewed</t>
        </is>
      </c>
      <c r="B8" s="2" t="inlineStr">
        <is>
          <t xml:space="preserve">563</t>
        </is>
      </c>
    </row>
    <row r="9">
      <c r="A9" s="1" t="inlineStr">
        <is>
          <t xml:space="preserve">QA corrections applied</t>
        </is>
      </c>
      <c r="B9" s="2" t="inlineStr">
        <is>
          <t xml:space="preserve">34</t>
        </is>
      </c>
    </row>
    <row r="10">
      <c r="A10" s="1" t="inlineStr">
        <is>
          <t xml:space="preserve">QA review reached its output limit</t>
        </is>
      </c>
      <c r="B10" s="2" t="inlineStr">
        <is>
          <t xml:space="preserve">no</t>
        </is>
      </c>
    </row>
    <row r="11">
      <c r="A11" s="1" t="inlineStr">
        <is>
          <t xml:space="preserve">Rows removed as carrying no obligation content</t>
        </is>
      </c>
      <c r="B11" s="2" t="inlineStr">
        <is>
          <t xml:space="preserve">0</t>
        </is>
      </c>
    </row>
    <row r="12">
      <c r="A12" s="1" t="inlineStr">
        <is>
          <t xml:space="preserve">Rows stating how proposals will be evaluated</t>
        </is>
      </c>
      <c r="B12" s="2" t="inlineStr">
        <is>
          <t xml:space="preserve">0</t>
        </is>
      </c>
    </row>
    <row r="13">
      <c r="A13" s="1" t="inlineStr">
        <is>
          <t xml:space="preserve">Classified binding</t>
        </is>
      </c>
      <c r="B13" s="2" t="inlineStr">
        <is>
          <t xml:space="preserve">534</t>
        </is>
      </c>
    </row>
    <row r="14">
      <c r="A14" s="1" t="inlineStr">
        <is>
          <t xml:space="preserve">Rows returned unclassified</t>
        </is>
      </c>
      <c r="B14" s="2" t="inlineStr">
        <is>
          <t xml:space="preserve">16</t>
        </is>
      </c>
    </row>
    <row r="15">
      <c r="A15" s="1" t="inlineStr">
        <is>
          <t xml:space="preserve">Excluded during classification</t>
        </is>
      </c>
      <c r="B15" s="2" t="inlineStr">
        <is>
          <t xml:space="preserve">48</t>
        </is>
      </c>
    </row>
    <row r="16">
      <c r="A16" s="1" t="inlineStr">
        <is>
          <t xml:space="preserve">Referenced clauses detected</t>
        </is>
      </c>
      <c r="B16" s="2" t="inlineStr">
        <is>
          <t xml:space="preserve">205</t>
        </is>
      </c>
    </row>
    <row r="17">
      <c r="A17" s="1" t="inlineStr">
        <is>
          <t xml:space="preserve">Attachments parsed inline</t>
        </is>
      </c>
      <c r="B17" s="2" t="inlineStr">
        <is>
          <t xml:space="preserve">none detected</t>
        </is>
      </c>
    </row>
    <row r="18">
      <c r="A18" s="1" t="inlineStr">
        <is>
          <t xml:space="preserve">Attachments referenced but not parsed</t>
        </is>
      </c>
      <c r="B18" s="2" t="inlineStr">
        <is>
          <t xml:space="preserve">ATTACHMENT 01, ATTACHMENT 02, ATTACHMENT 03, ATTACHMENT 04, ATTACHMENT 05, ATTACHMENT 06, ATTACHMENT 07, ATTACHMENT 08, ATTACHMENT 09, ATTACHMENT 10, APPENDIX D, APPENDIX E</t>
        </is>
      </c>
    </row>
    <row r="19">
      <c r="A19" s="1" t="inlineStr">
        <is>
          <t xml:space="preserve">Standard-form pages not parsed</t>
        </is>
      </c>
      <c r="B19" s="2" t="inlineStr">
        <is>
          <t xml:space="preserve">pages 1–2 (SF 1442)</t>
        </is>
      </c>
    </row>
    <row r="20">
      <c r="A20" s="1" t="inlineStr">
        <is>
          <t xml:space="preserve">Rows depending on unread targets</t>
        </is>
      </c>
      <c r="B20" s="2" t="inlineStr">
        <is>
          <t xml:space="preserve">R-022, R-325, R-538, R-564, R-565, R-566, R-567, R-568, R-569, R-570, R-571</t>
        </is>
      </c>
    </row>
    <row r="21">
      <c r="A21" s="1" t="inlineStr">
        <is>
          <t xml:space="preserve">Rows whose page could not be uniquely confirmed</t>
        </is>
      </c>
      <c r="B21" s="2" t="inlineStr">
        <is>
          <t xml:space="preserve">36</t>
        </is>
      </c>
    </row>
    <row r="22">
      <c r="A22" s="1" t="inlineStr">
        <is>
          <t xml:space="preserve">Rows whose text continues from the cited page</t>
        </is>
      </c>
      <c r="B22" s="2" t="inlineStr">
        <is>
          <t xml:space="preserve">0</t>
        </is>
      </c>
    </row>
    <row r="23">
      <c r="A23" s="1" t="inlineStr">
        <is>
          <t xml:space="preserve">Rows too short to locate by text alone</t>
        </is>
      </c>
      <c r="B23" s="2" t="inlineStr">
        <is>
          <t xml:space="preserve">8</t>
        </is>
      </c>
    </row>
    <row r="24">
      <c r="A24" s="1" t="inlineStr">
        <is>
          <t xml:space="preserve">Pages parsed that produced no row</t>
        </is>
      </c>
      <c r="B24" s="2" t="inlineStr">
        <is>
          <t xml:space="preserve">3, 6, 29, 31, 36, 39, 58, 62, 64, 72</t>
        </is>
      </c>
    </row>
    <row r="25">
      <c r="A25" s="1" t="inlineStr">
        <is>
          <t xml:space="preserve">What this shred covered</t>
        </is>
      </c>
      <c r="B25" s="2" t="inlineStr">
        <is>
          <t xml:space="preserve">Read 78 of 80 pages. Pages 1–2 (SF 1442) are standard government forms; form pages are not parsed for requirements and produce no rows. 429 obligations were found by modal-verb matching and 195 more by a full-document pass, producing 578 matrix rows of which 534 are classified binding. 16 row(s) carry a modal verb that no classification was returned for: modal-verb matching found the sentence and the classifier returned no judgement on it. Each is in this matrix with a blank Binding cell and an unclassified note, and none is counted among the 534 classified binding. 48 extracted passages were reviewed and produced no row because they carried no obligation. 136 passage(s) identified by the full-document pass were discarded because the text returned did not match the source exactly, and are not represented in this matrix. 3 obligation(s) were identified in surrounding context rather than in the passages being classified, and were not carried into the matrix. 36 row(s) quote text that occurs on more than one page, so the page shown for them could not be confirmed from that text alone; read those rows against their section heading rather than the page number. 10 parsed page(s) produced no row: 3, 6, 29, 31, 36, 39, 58, 62, 64, 72. 8 row(s) are too short to locate by their text alone, so the two page checks above did not test them; read those rows against their page number and section heading. This document names 12 attachment(s) whose contents were not supplied: ATTACHMENT 01, ATTACHMENT 02, ATTACHMENT 03, ATTACHMENT 04, ATTACHMENT 05, ATTACHMENT 06, ATTACHMENT 07, ATTACHMENT 08, ATTACHMENT 09, ATTACHMENT 10, APPENDIX D, APPENDIX E. Obligations inside them are not in this matrix. 11 row(s) point at one of those unread targets and should be read as importing its obligations: R-022, R-325, R-538, R-564, R-565, R-566, R-567, R-568, R-569, R-570, R-571. Requirement text is reproduced as it appears in the source. Referenced clauses and standards are listed on the Referenced Clauses tab and are not expanded — reviewing what they import is expert work this shred does not perform. Publication note (2026-10-01): row R-012 reads "nonverified" where page 8 of the solicitation prints "non-verified" — a hyphen lost where the line breaks. The row is otherwise as delivered and is kept.</t>
        </is>
      </c>
    </row>
    <row r="26">
      <c r="A26" s="1" t="inlineStr">
        <is>
          <t xml:space="preserve">Referenced clauses</t>
        </is>
      </c>
      <c r="B26" s="2" t="inlineStr">
        <is>
          <t xml:space="preserve">Detected and listed, never expanded. A single citation can import further obligations; reviewing them is expert work this shred does not perform.</t>
        </is>
      </c>
    </row>
    <row r="27">
      <c r="A27" s="1" t="inlineStr">
        <is>
          <t xml:space="preserve">Confidence column</t>
        </is>
      </c>
      <c r="B27" s="2" t="inlineStr">
        <is>
          <t xml:space="preserve">How many of three independent sweep runs found the row: High means all three, Medium two, Low one. Modal-verb rows read High by definition — that pass is deterministic and returned the same candidates on every run measured. In this workbook: 506 High, 55 Medium, 17 Low of 578 rows. The tiers say how a row was corroborated, not how likely it is to be right — no rate is quoted because the only grading on record was measured on a different distribution.</t>
        </is>
      </c>
    </row>
    <row r="28">
      <c r="A28" s="1" t="inlineStr">
        <is>
          <t xml:space="preserve">Build commit</t>
        </is>
      </c>
      <c r="B28" s="2" t="inlineStr">
        <is>
          <t xml:space="preserve">22fbea3d1366</t>
        </is>
      </c>
    </row>
    <row r="29">
      <c r="A29" s="1" t="inlineStr">
        <is>
          <t xml:space="preserve">Generated (UTC)</t>
        </is>
      </c>
      <c r="B29" s="2" t="inlineStr">
        <is>
          <t xml:space="preserve">2026-10-01T04:03:00Z</t>
        </is>
      </c>
    </row>
  </sheetData>
</worksheet>
</file>

<file path=xl/worksheets/sheet4.xml><?xml version="1.0" encoding="utf-8"?>
<worksheet xmlns="http://schemas.openxmlformats.org/spreadsheetml/2006/main">
  <dimension ref="A1:F27"/>
  <sheetViews>
    <sheetView workbookViewId="0">
      <pane ySplit="1" topLeftCell="A2" activePane="bottomLeft" state="frozen"/>
    </sheetView>
  </sheetViews>
  <sheetFormatPr defaultRowHeight="15"/>
  <cols>
    <col min="1" max="1" width="10" customWidth="1"/>
    <col min="2" max="2" width="10" customWidth="1"/>
    <col min="3" max="3" width="42" customWidth="1"/>
    <col min="4" max="4" width="7" customWidth="1"/>
    <col min="5" max="5" width="18" customWidth="1"/>
    <col min="6" max="6" width="90" customWidth="1"/>
  </cols>
  <sheetData>
    <row r="1">
      <c r="A1" s="3" t="inlineStr">
        <is>
          <t>Req ID</t>
        </is>
      </c>
      <c r="B1" s="3" t="inlineStr">
        <is>
          <t>Kind</t>
        </is>
      </c>
      <c r="C1" s="3" t="inlineStr">
        <is>
          <t>Date or Window</t>
        </is>
      </c>
      <c r="D1" s="3" t="inlineStr">
        <is>
          <t>Page</t>
        </is>
      </c>
      <c r="E1" s="3" t="inlineStr">
        <is>
          <t>Section</t>
        </is>
      </c>
      <c r="F1" s="3" t="inlineStr">
        <is>
          <t>Requirement</t>
        </is>
      </c>
    </row>
    <row r="2">
      <c r="A2" s="1"/>
      <c r="B2" s="1" t="inlineStr">
        <is>
          <t xml:space="preserve">Note</t>
        </is>
      </c>
      <c r="C2" s="1"/>
      <c r="D2" s="1"/>
      <c r="E2" s="1"/>
      <c r="F2" s="2" t="inlineStr">
        <is>
          <t xml:space="preserve">Every date the requirement rows carry, absolute dates first. A standard's edition date reads the same as a due date here; whether any row is the submission deadline is not decided here — check the cover sheet and Section L against these rows.</t>
        </is>
      </c>
    </row>
    <row r="3">
      <c r="A3" s="1" t="str">
        <f>HYPERLINK("#Requirements!A9","R-008")</f>
        <v>R-008</v>
      </c>
      <c r="B3" s="1" t="inlineStr">
        <is>
          <t xml:space="preserve">Absolute</t>
        </is>
      </c>
      <c r="C3" s="1" t="inlineStr">
        <is>
          <t xml:space="preserve">October 18, 2026</t>
        </is>
      </c>
      <c r="D3" s="1">
        <v>7</v>
      </c>
      <c r="E3" s="1" t="inlineStr">
        <is>
          <t xml:space="preserve">A.2</t>
        </is>
      </c>
      <c r="F3" s="2" t="inlineStr">
        <is>
          <t xml:space="preserve">7.1. Offerors can submit questions via email to calixte.saintil@va.gov at any time; however, questions received after October 18, 2026 @ 3:00 PM (EST) may not be answered.</t>
        </is>
      </c>
    </row>
    <row r="4">
      <c r="A4" s="1" t="str">
        <f>HYPERLINK("#Requirements!A425","R-424")</f>
        <v>R-424</v>
      </c>
      <c r="B4" s="1" t="inlineStr">
        <is>
          <t xml:space="preserve">Absolute</t>
        </is>
      </c>
      <c r="C4" s="1" t="inlineStr">
        <is>
          <t xml:space="preserve">October 07, 2026</t>
        </is>
      </c>
      <c r="D4" s="1">
        <v>7</v>
      </c>
      <c r="E4" s="1" t="inlineStr">
        <is>
          <t xml:space="preserve">A.2</t>
        </is>
      </c>
      <c r="F4" s="2" t="inlineStr">
        <is>
          <t xml:space="preserve">5. SITE VISIT: An organized site visit is scheduled for October 07, 2026 at 10:00 am EST. A subsequent amendment will be issued if the date, time, and/or location changes.</t>
        </is>
      </c>
    </row>
    <row r="5">
      <c r="A5" s="1" t="str">
        <f>HYPERLINK("#Requirements!A252","R-251")</f>
        <v>R-251</v>
      </c>
      <c r="B5" s="1" t="inlineStr">
        <is>
          <t xml:space="preserve">Absolute</t>
        </is>
      </c>
      <c r="C5" s="1" t="inlineStr">
        <is>
          <t xml:space="preserve">December 31, 1974</t>
        </is>
      </c>
      <c r="D5" s="1">
        <v>50</v>
      </c>
      <c r="E5" s="1" t="inlineStr">
        <is>
          <t xml:space="preserve">A.4</t>
        </is>
      </c>
      <c r="F5" s="2" t="inlineStr">
        <is>
          <t xml:space="preserve">f. The contractor/subcontractor is required to design, develop, or operate a System of Records Notice (SOR) on individuals to accomplish an agency function subject to the Privacy Act of 1974, (as amended), Public Law 93-579, December 31, 1974 (5 U.S.C. 552a) and applicable agency regulations.</t>
        </is>
      </c>
    </row>
    <row r="6">
      <c r="A6" s="1" t="str">
        <f>HYPERLINK("#Requirements!A32","R-031")</f>
        <v>R-031</v>
      </c>
      <c r="B6" s="1" t="inlineStr">
        <is>
          <t xml:space="preserve">Relative</t>
        </is>
      </c>
      <c r="C6" s="1" t="inlineStr">
        <is>
          <t xml:space="preserve">within 30 days</t>
        </is>
      </c>
      <c r="D6" s="1">
        <v>9</v>
      </c>
      <c r="E6" s="1" t="inlineStr">
        <is>
          <t xml:space="preserve">A.18</t>
        </is>
      </c>
      <c r="F6" s="2" t="inlineStr">
        <is>
          <t xml:space="preserve">20. E-VERIFY SYSTEM: Companies awarded a contract with the federal government shall enroll in E- Verify within 30 days of the contract award date.</t>
        </is>
      </c>
    </row>
    <row r="7">
      <c r="A7" s="1" t="str">
        <f>HYPERLINK("#Requirements!A93","R-092")</f>
        <v>R-092</v>
      </c>
      <c r="B7" s="1" t="inlineStr">
        <is>
          <t xml:space="preserve">Relative</t>
        </is>
      </c>
      <c r="C7" s="1" t="inlineStr">
        <is>
          <t xml:space="preserve">within 540 calendar days</t>
        </is>
      </c>
      <c r="D7" s="1">
        <v>22</v>
      </c>
      <c r="E7" s="1" t="inlineStr">
        <is>
          <t xml:space="preserve">A.3</t>
        </is>
      </c>
      <c r="F7" s="2" t="inlineStr">
        <is>
          <t xml:space="preserve">All work to be completed within 540 calendar days after receipt of the Notice to Proceed.</t>
        </is>
      </c>
    </row>
    <row r="8">
      <c r="A8" s="1" t="str">
        <f>HYPERLINK("#Requirements!A94","R-093")</f>
        <v>R-093</v>
      </c>
      <c r="B8" s="1" t="inlineStr">
        <is>
          <t xml:space="preserve">Relative</t>
        </is>
      </c>
      <c r="C8" s="1" t="inlineStr">
        <is>
          <t xml:space="preserve">within 480 calendar days</t>
        </is>
      </c>
      <c r="D8" s="1">
        <v>22</v>
      </c>
      <c r="E8" s="1" t="inlineStr">
        <is>
          <t xml:space="preserve">A.3</t>
        </is>
      </c>
      <c r="F8" s="2" t="inlineStr">
        <is>
          <t xml:space="preserve">All work is to be completed within 480 calendar days after receipt of the Notice to Proceed.</t>
        </is>
      </c>
    </row>
    <row r="9">
      <c r="A9" s="1" t="str">
        <f>HYPERLINK("#Requirements!A480","R-479")</f>
        <v>R-479</v>
      </c>
      <c r="B9" s="1" t="inlineStr">
        <is>
          <t xml:space="preserve">Relative</t>
        </is>
      </c>
      <c r="C9" s="1" t="inlineStr">
        <is>
          <t xml:space="preserve">monthly</t>
        </is>
      </c>
      <c r="D9" s="1">
        <v>23</v>
      </c>
      <c r="E9" s="1" t="inlineStr">
        <is>
          <t xml:space="preserve">A.4</t>
        </is>
      </c>
      <c r="F9" s="2" t="inlineStr">
        <is>
          <t xml:space="preserve">The Contractor is also required to participate in all mandatory monthly schedule update reviews and meetings to ensure the construction schedule remains current and accurate.</t>
        </is>
      </c>
    </row>
    <row r="10">
      <c r="A10" s="1" t="str">
        <f>HYPERLINK("#Requirements!A117","R-116")</f>
        <v>R-116</v>
      </c>
      <c r="B10" s="1" t="inlineStr">
        <is>
          <t xml:space="preserve">Relative</t>
        </is>
      </c>
      <c r="C10" s="1" t="inlineStr">
        <is>
          <t xml:space="preserve">within one day</t>
        </is>
      </c>
      <c r="D10" s="1">
        <v>27</v>
      </c>
      <c r="E10" s="1" t="inlineStr">
        <is>
          <t xml:space="preserve">A.6</t>
        </is>
      </c>
      <c r="F10" s="2" t="inlineStr">
        <is>
          <t xml:space="preserve">(b) The copy of any protest shall be received in the office designated above within one day of filing a protest with the GAO.</t>
        </is>
      </c>
    </row>
    <row r="11">
      <c r="A11" s="1" t="str">
        <f>HYPERLINK("#Requirements!A122","R-121")</f>
        <v>R-121</v>
      </c>
      <c r="B11" s="1" t="inlineStr">
        <is>
          <t xml:space="preserve">Relative</t>
        </is>
      </c>
      <c r="C11" s="1" t="inlineStr">
        <is>
          <t xml:space="preserve">within 10 days</t>
        </is>
      </c>
      <c r="D11" s="1">
        <v>27</v>
      </c>
      <c r="E11" s="1" t="inlineStr">
        <is>
          <t xml:space="preserve">A.6</t>
        </is>
      </c>
      <c r="F11" s="2" t="inlineStr">
        <is>
          <t xml:space="preserve">(d) If the successful bidder, upon acceptance of its bid by the Government within the period specified for acceptance, fails to execute all contractual documents or furnish executed bond(s) within 10 days after receipt of the forms by the bidder, the Contracting Officer may terminate the contract for default.</t>
        </is>
      </c>
    </row>
    <row r="12">
      <c r="A12" s="1" t="str">
        <f>HYPERLINK("#Requirements!A232","R-231")</f>
        <v>R-231</v>
      </c>
      <c r="B12" s="1" t="inlineStr">
        <is>
          <t xml:space="preserve">Relative</t>
        </is>
      </c>
      <c r="C12" s="1" t="inlineStr">
        <is>
          <t xml:space="preserve">within 30 days</t>
        </is>
      </c>
      <c r="D12" s="1">
        <v>48</v>
      </c>
      <c r="E12" s="1" t="inlineStr">
        <is>
          <t xml:space="preserve">A.3</t>
        </is>
      </c>
      <c r="F12" s="2" t="inlineStr">
        <is>
          <t xml:space="preserve">Self-certification by the contractor that the data destruction requirements above have been met must be sent to the VA Contracting Officer within 30 days of termination of the contract.</t>
        </is>
      </c>
    </row>
    <row r="13">
      <c r="A13" s="1" t="str">
        <f>HYPERLINK("#Requirements!A262","R-261")</f>
        <v>R-261</v>
      </c>
      <c r="B13" s="1" t="inlineStr">
        <is>
          <t xml:space="preserve">Relative</t>
        </is>
      </c>
      <c r="C13" s="1" t="inlineStr">
        <is>
          <t xml:space="preserve">within 10 working days</t>
        </is>
      </c>
      <c r="D13" s="1">
        <v>51</v>
      </c>
      <c r="E13" s="1" t="inlineStr">
        <is>
          <t xml:space="preserve">A.4</t>
        </is>
      </c>
      <c r="F13" s="2" t="inlineStr">
        <is>
          <t xml:space="preserve">k. When the Security Fixes involve installing third party patches (such as Microsoft OS patches or Adobe Acrobat), the vendor will provide written notice to the VA that the patch has been validated as not affecting the Systems within 10 working days.</t>
        </is>
      </c>
    </row>
    <row r="14">
      <c r="A14" s="1" t="str">
        <f>HYPERLINK("#Requirements!A263","R-262")</f>
        <v>R-262</v>
      </c>
      <c r="B14" s="1" t="inlineStr">
        <is>
          <t xml:space="preserve">Relative</t>
        </is>
      </c>
      <c r="C14" s="1" t="inlineStr">
        <is>
          <t xml:space="preserve">within 5 days</t>
        </is>
      </c>
      <c r="D14" s="1">
        <v>51</v>
      </c>
      <c r="E14" s="1" t="inlineStr">
        <is>
          <t xml:space="preserve">A.4</t>
        </is>
      </c>
      <c r="F14" s="2" t="inlineStr">
        <is>
          <t xml:space="preserve">When the vendor is responsible for operations or maintenance of the Systems, they shall apply the Security Fixes within 5 days.</t>
        </is>
      </c>
    </row>
    <row r="15">
      <c r="A15" s="1" t="str">
        <f>HYPERLINK("#Requirements!A264","R-263")</f>
        <v>R-263</v>
      </c>
      <c r="B15" s="1" t="inlineStr">
        <is>
          <t xml:space="preserve">Relative</t>
        </is>
      </c>
      <c r="C15" s="1" t="inlineStr">
        <is>
          <t xml:space="preserve">within 60 days</t>
        </is>
      </c>
      <c r="D15" s="1">
        <v>51</v>
      </c>
      <c r="E15" s="1" t="inlineStr">
        <is>
          <t xml:space="preserve">A.4</t>
        </is>
      </c>
      <c r="F15" s="2" t="inlineStr">
        <is>
          <t xml:space="preserve">l. All other vulnerabilities shall be remediated as specified in this paragraph in a timely manner based on risk, but within 60 days of discovery or disclosure.</t>
        </is>
      </c>
    </row>
    <row r="16">
      <c r="A16" s="1" t="str">
        <f>HYPERLINK("#Requirements!A286","R-285")</f>
        <v>R-285</v>
      </c>
      <c r="B16" s="1" t="inlineStr">
        <is>
          <t xml:space="preserve">Relative</t>
        </is>
      </c>
      <c r="C16" s="1" t="inlineStr">
        <is>
          <t xml:space="preserve">within 30 days</t>
        </is>
      </c>
      <c r="D16" s="1">
        <v>53</v>
      </c>
      <c r="E16" s="1" t="inlineStr">
        <is>
          <t xml:space="preserve">A.4</t>
        </is>
      </c>
      <c r="F16" s="2" t="inlineStr">
        <is>
          <t xml:space="preserve">This must be completed within 30 days of termination of the contract.</t>
        </is>
      </c>
    </row>
    <row r="17">
      <c r="A17" s="1" t="str">
        <f>HYPERLINK("#Requirements!A327","R-326")</f>
        <v>R-326</v>
      </c>
      <c r="B17" s="1" t="inlineStr">
        <is>
          <t xml:space="preserve">Relative</t>
        </is>
      </c>
      <c r="C17" s="1" t="inlineStr">
        <is>
          <t xml:space="preserve">annually</t>
        </is>
      </c>
      <c r="D17" s="1">
        <v>56</v>
      </c>
      <c r="E17" s="1" t="inlineStr">
        <is>
          <t xml:space="preserve">A.9</t>
        </is>
      </c>
      <c r="F17" s="2" t="inlineStr">
        <is>
          <t xml:space="preserve">(2) Successfully complete the VA Cyber Security Awareness and Rules of Behavior training and annually complete required security training;</t>
        </is>
      </c>
    </row>
    <row r="18">
      <c r="A18" s="1" t="str">
        <f>HYPERLINK("#Requirements!A328","R-327")</f>
        <v>R-327</v>
      </c>
      <c r="B18" s="1" t="inlineStr">
        <is>
          <t xml:space="preserve">Relative</t>
        </is>
      </c>
      <c r="C18" s="1" t="inlineStr">
        <is>
          <t xml:space="preserve">annually</t>
        </is>
      </c>
      <c r="D18" s="1">
        <v>56</v>
      </c>
      <c r="E18" s="1" t="inlineStr">
        <is>
          <t xml:space="preserve">A.9</t>
        </is>
      </c>
      <c r="F18" s="2" t="inlineStr">
        <is>
          <t xml:space="preserve">(3) Successfully complete the appropriate VA privacy training and annually complete required privacy training; and</t>
        </is>
      </c>
    </row>
    <row r="19">
      <c r="A19" s="1" t="str">
        <f>HYPERLINK("#Requirements!A330","R-329")</f>
        <v>R-329</v>
      </c>
      <c r="B19" s="1" t="inlineStr">
        <is>
          <t xml:space="preserve">Relative</t>
        </is>
      </c>
      <c r="C19" s="1" t="inlineStr">
        <is>
          <t xml:space="preserve">annually</t>
        </is>
      </c>
      <c r="D19" s="1">
        <v>56</v>
      </c>
      <c r="E19" s="1" t="inlineStr">
        <is>
          <t xml:space="preserve">A.9</t>
        </is>
      </c>
      <c r="F19" s="2" t="inlineStr">
        <is>
          <t xml:space="preserve">b. The contractor shall provide to the contracting officer and/or the COR a copy of the training certificates and certification of signing the Contractor Rules of Behavior for each applicable employee within 1 week of the initiation of the contract and annually thereafter, as required.</t>
        </is>
      </c>
    </row>
    <row r="20">
      <c r="A20" s="1" t="str">
        <f>HYPERLINK("#Requirements!A559","R-558")</f>
        <v>R-558</v>
      </c>
      <c r="B20" s="1" t="inlineStr">
        <is>
          <t xml:space="preserve">Relative</t>
        </is>
      </c>
      <c r="C20" s="1" t="inlineStr">
        <is>
          <t xml:space="preserve">annually</t>
        </is>
      </c>
      <c r="D20" s="1">
        <v>56</v>
      </c>
      <c r="E20" s="1" t="inlineStr">
        <is>
          <t xml:space="preserve">A.9</t>
        </is>
      </c>
      <c r="F20" s="2" t="inlineStr">
        <is>
          <t xml:space="preserve">c. Failure to complete the mandatory annual training and sign the Rules of Behavior annually, within the timeframe required, is grounds for suspension or termination of all physical or electronic access privileges and removal from work on the contract until such time as the training and documents are complete.</t>
        </is>
      </c>
    </row>
    <row r="21">
      <c r="A21" s="1" t="str">
        <f>HYPERLINK("#Requirements!A396","R-395")</f>
        <v>R-395</v>
      </c>
      <c r="B21" s="1" t="inlineStr">
        <is>
          <t xml:space="preserve">Relative</t>
        </is>
      </c>
      <c r="C21" s="1" t="inlineStr">
        <is>
          <t xml:space="preserve">Within 30 days</t>
        </is>
      </c>
      <c r="D21" s="1">
        <v>74</v>
      </c>
      <c r="E21" s="1" t="inlineStr">
        <is>
          <t xml:space="preserve">A.9</t>
        </is>
      </c>
      <c r="F21" s="2" t="inlineStr">
        <is>
          <t xml:space="preserve">(1) Within 30 days after execution of a novation agreement or within 30 days after modification of the contract to include this clause, if the novation agreement was executed prior to inclusion of this clause in the contract.</t>
        </is>
      </c>
    </row>
    <row r="22">
      <c r="A22" s="1" t="str">
        <f>HYPERLINK("#Requirements!A397","R-396")</f>
        <v>R-396</v>
      </c>
      <c r="B22" s="1" t="inlineStr">
        <is>
          <t xml:space="preserve">Relative</t>
        </is>
      </c>
      <c r="C22" s="1" t="inlineStr">
        <is>
          <t xml:space="preserve">Within 30 days</t>
        </is>
      </c>
      <c r="D22" s="1">
        <v>74</v>
      </c>
      <c r="E22" s="1" t="inlineStr">
        <is>
          <t xml:space="preserve">A.9</t>
        </is>
      </c>
      <c r="F22" s="2" t="inlineStr">
        <is>
          <t xml:space="preserve">(2) Within 30 days after a merger or acquisition that does not require a novation or within 30 days after modification of the contract to include this clause, if the merger or acquisition occurred prior to inclusion of this clause in the contract.</t>
        </is>
      </c>
    </row>
    <row r="23">
      <c r="A23" s="1" t="str">
        <f>HYPERLINK("#Requirements!A399","R-398")</f>
        <v>R-398</v>
      </c>
      <c r="B23" s="1" t="inlineStr">
        <is>
          <t xml:space="preserve">Relative</t>
        </is>
      </c>
      <c r="C23" s="1" t="inlineStr">
        <is>
          <t xml:space="preserve">120 days prior to</t>
        </is>
      </c>
      <c r="D23" s="1">
        <v>74</v>
      </c>
      <c r="E23" s="1" t="inlineStr">
        <is>
          <t xml:space="preserve">A.9</t>
        </is>
      </c>
      <c r="F23" s="2" t="inlineStr">
        <is>
          <t xml:space="preserve">(i) Within 60 to 120 days prior to the end of the fifth year of the contract; and</t>
        </is>
      </c>
    </row>
    <row r="24">
      <c r="A24" s="1" t="str">
        <f>HYPERLINK("#Requirements!A401","R-400")</f>
        <v>R-400</v>
      </c>
      <c r="B24" s="1" t="inlineStr">
        <is>
          <t xml:space="preserve">Relative</t>
        </is>
      </c>
      <c r="C24" s="1" t="inlineStr">
        <is>
          <t xml:space="preserve">120 days prior to</t>
        </is>
      </c>
      <c r="D24" s="1">
        <v>74</v>
      </c>
      <c r="E24" s="1" t="inlineStr">
        <is>
          <t xml:space="preserve">A.9</t>
        </is>
      </c>
      <c r="F24" s="2" t="inlineStr">
        <is>
          <t xml:space="preserve">(ii) Within 60 to 120 days prior to the date specified in the contract for exercising any option thereafter.</t>
        </is>
      </c>
    </row>
    <row r="25">
      <c r="A25" s="1" t="str">
        <f>HYPERLINK("#Requirements!A420","R-419")</f>
        <v>R-419</v>
      </c>
      <c r="B25" s="1" t="inlineStr">
        <is>
          <t xml:space="preserve">Relative</t>
        </is>
      </c>
      <c r="C25" s="1" t="inlineStr">
        <is>
          <t xml:space="preserve">within 5 working days</t>
        </is>
      </c>
      <c r="D25" s="1">
        <v>78</v>
      </c>
      <c r="E25" s="1" t="inlineStr">
        <is>
          <t xml:space="preserve">A.3</t>
        </is>
      </c>
      <c r="F25" s="2" t="inlineStr">
        <is>
          <t xml:space="preserve">(g) Regular Reporting. The Contractor shall submit a status report to PIV Sponsor within 5 working days after the end of each calendar quarter and as requested by the Government in order to initiate contract closeout procedures.</t>
        </is>
      </c>
    </row>
    <row r="26">
      <c r="A26" s="1" t="str">
        <f>HYPERLINK("#Requirements!A564","R-563")</f>
        <v>R-563</v>
      </c>
      <c r="B26" s="1" t="inlineStr">
        <is>
          <t xml:space="preserve">Relative</t>
        </is>
      </c>
      <c r="C26" s="1" t="inlineStr">
        <is>
          <t xml:space="preserve">within 5 working days</t>
        </is>
      </c>
      <c r="D26" s="1">
        <v>78</v>
      </c>
      <c r="E26" s="1" t="inlineStr">
        <is>
          <t xml:space="preserve">A.3</t>
        </is>
      </c>
      <c r="F26" s="2" t="inlineStr">
        <is>
          <t xml:space="preserve">The Contractor shall submit a status report to PIV Sponsor within 5 working days after the end of each calendar quarter and as requested by the Government in order to initiate contract closeout procedures.</t>
        </is>
      </c>
    </row>
  </sheetData>
  <autoFilter ref="A1:F26"/>
</worksheet>
</file>

<file path=xl/worksheets/sheet5.xml><?xml version="1.0" encoding="utf-8"?>
<worksheet xmlns="http://schemas.openxmlformats.org/spreadsheetml/2006/main">
  <dimension ref="A1:M1"/>
  <sheetViews>
    <sheetView workbookViewId="0">
      <pane ySplit="1" topLeftCell="A2" activePane="bottomLeft" state="frozen"/>
    </sheetView>
  </sheetViews>
  <sheetFormatPr defaultRowHeight="15"/>
  <cols>
    <col min="1" max="1" width="9" customWidth="1"/>
    <col min="2" max="2" width="14" customWidth="1"/>
    <col min="3" max="3" width="8" customWidth="1"/>
    <col min="4" max="4" width="7" customWidth="1"/>
    <col min="5" max="5" width="78" customWidth="1"/>
    <col min="6" max="6" width="12" customWidth="1"/>
    <col min="7" max="7" width="9" customWidth="1"/>
    <col min="8" max="8" width="12" customWidth="1"/>
    <col min="9" max="9" width="46" customWidth="1"/>
    <col min="10" max="10" width="22" customWidth="1"/>
    <col min="11" max="11" width="14" customWidth="1"/>
    <col min="12" max="12" width="14" customWidth="1"/>
    <col min="13" max="13" width="40" customWidth="1"/>
  </cols>
  <sheetData>
    <row r="1">
      <c r="A1" s="3" t="inlineStr">
        <is>
          <t>Req ID</t>
        </is>
      </c>
      <c r="B1" s="3" t="inlineStr">
        <is>
          <t>Section</t>
        </is>
      </c>
      <c r="C1" s="3" t="inlineStr">
        <is>
          <t>Kind</t>
        </is>
      </c>
      <c r="D1" s="3" t="inlineStr">
        <is>
          <t>Page</t>
        </is>
      </c>
      <c r="E1" s="3" t="inlineStr">
        <is>
          <t>Verbatim Text</t>
        </is>
      </c>
      <c r="F1" s="3" t="inlineStr">
        <is>
          <t>Modal</t>
        </is>
      </c>
      <c r="G1" s="3" t="inlineStr">
        <is>
          <t>Binding</t>
        </is>
      </c>
      <c r="H1" s="3" t="inlineStr">
        <is>
          <t>Confidence</t>
        </is>
      </c>
      <c r="I1" s="3" t="inlineStr">
        <is>
          <t>Consequence</t>
        </is>
      </c>
      <c r="J1" s="3" t="inlineStr">
        <is>
          <t>Maps To</t>
        </is>
      </c>
      <c r="K1" s="3" t="inlineStr">
        <is>
          <t>Owner</t>
        </is>
      </c>
      <c r="L1" s="3" t="inlineStr">
        <is>
          <t>Status</t>
        </is>
      </c>
      <c r="M1" s="3" t="inlineStr">
        <is>
          <t>Notes</t>
        </is>
      </c>
    </row>
  </sheetData>
  <autoFilter ref="A1:M1"/>
  <dataValidations count="1">
    <dataValidation type="list" allowBlank="1" showInputMessage="1" showErrorMessage="1" sqref="L2:L502">
      <formula1>"Not Started,In Progress,Addressed,N-A"</formula1>
    </dataValidation>
  </dataValidations>
</worksheet>
</file>